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昌都市" sheetId="41" r:id="rId1"/>
  </sheets>
  <definedNames>
    <definedName name="_xlnm._FilterDatabase" localSheetId="0" hidden="1">昌都市!#REF!</definedName>
    <definedName name="_xlnm.Print_Titles" localSheetId="0">昌都市!#REF!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<sst xmlns="http://schemas.openxmlformats.org/spreadsheetml/2006/main" count="316" uniqueCount="202">
  <si>
    <t>察雅县2025年财政衔接推进乡村振兴补助资金入库项目计划明细表</t>
  </si>
  <si>
    <t>制表单位：察雅县农业农村和科学技术局                                                                                                                                                               单位：万元                                                                                                                                                             制表时间：2024年11月29日</t>
  </si>
  <si>
    <t>序号</t>
  </si>
  <si>
    <t>地市/县区</t>
  </si>
  <si>
    <t>项目名称</t>
  </si>
  <si>
    <t>项目地点</t>
  </si>
  <si>
    <t>项目建设内容（项目总体情况、可行性、必要性)</t>
  </si>
  <si>
    <t>项目                性质                         （新建/续建）</t>
  </si>
  <si>
    <t>责任        单位</t>
  </si>
  <si>
    <t>资金情况（万元）</t>
  </si>
  <si>
    <t>计划发放                   劳务报酬                    （万元）</t>
  </si>
  <si>
    <t>经营性产业项目尽职调查报告及利益联结等情况</t>
  </si>
  <si>
    <t>效益分析</t>
  </si>
  <si>
    <t>前期工作情况</t>
  </si>
  <si>
    <t>备注                    （到户项目群众自筹需达到10%）</t>
  </si>
  <si>
    <t>项目                    个数</t>
  </si>
  <si>
    <t>产业项目分类。1.种植类、2养殖类、3.加工类、4商贸流通类、5乡村旅游类、6.产业配套基础设施类、7其他</t>
  </si>
  <si>
    <t>基础设施分类。1.水利、2.电力、3.交通、4.通讯网络、5.危房改造、6.其他</t>
  </si>
  <si>
    <t>宜居宜业和美乡村建设。1.配套产业和美村、2.一般基础设施和美村、3新风貌</t>
  </si>
  <si>
    <t>巩固提升（人居环境整治）。1.配套产业人居环境整治、2.一般基础设施 人居环境整治</t>
  </si>
  <si>
    <t>搬迁后扶类。1.易地搬迁、2。抵边搬迁、3.三岩搬迁、4.极高海拔搬迁</t>
  </si>
  <si>
    <t>其他资金项目。1.以工代赈、2.少数民族发展</t>
  </si>
  <si>
    <t>总投资</t>
  </si>
  <si>
    <t>国家投资</t>
  </si>
  <si>
    <t>群众自筹</t>
  </si>
  <si>
    <t>其他</t>
  </si>
  <si>
    <t>行次</t>
  </si>
  <si>
    <t>四、察雅县</t>
  </si>
  <si>
    <t>（一）乡村特色产业类（含产业基础设施配套）</t>
  </si>
  <si>
    <t>察雅县</t>
  </si>
  <si>
    <t>察雅县经济林到户种植提质项目</t>
  </si>
  <si>
    <t>新卡乡、荣周乡、王卡乡、烟多镇、吉塘镇、巴日乡、香堆镇、卡贡乡、巴日乡、扩达乡。</t>
  </si>
  <si>
    <t>可行性：通过到户经济林种植项目，将有力助推城镇形成新的森林休闲景观和现代生态农业景观，有效改善人居环境，带动以“农家乐”和现代生态农庄为主的休闲旅游产业发展，同时可增加群众收入。             必要性：察雅县地处藏东地区，生态环境脆弱，山高谷深，海拔3700米以下的有机质、矿物质含量丰富的，集中连片适宜种植经济林的土地大多数都已开垦为耕地，在受地理环境、交通条件等因素制约的条件下，在群众房前屋后种植经济林木极其必要。             建设内容：采购并向1100户群众发放核桃选用规格地径5cm裸根、高1.5m的苗木，数量60000株；桃子选用规格地径5cm裸根，高1.5m的苗木，数量50000株；苹果选用规格地径5cm裸根苗木，高1.5m，数量50000株。在房前屋后种植，发展庭院经济。     
建设方式：采购
运营主体：种植农户
资产确权：到户资产</t>
  </si>
  <si>
    <t>新建</t>
  </si>
  <si>
    <t>察雅县林业和草原局</t>
  </si>
  <si>
    <t xml:space="preserve">预计项目实施三年管护期后，带动1100户均年收入1200元。 </t>
  </si>
  <si>
    <t>通过到户经济林种植项目，将有力助推城镇形成新的森林休闲景观和现代生态农业景观，有效改善人居环境，带动以“农家乐”和现代生态农庄为主的休闲旅游产业发展，同时可增加群众收入。预计项目实施三年管护期后，可带动1100户年均收入1200元。</t>
  </si>
  <si>
    <t>完成采购方案</t>
  </si>
  <si>
    <t>察雅县畜产品加工项目</t>
  </si>
  <si>
    <t>察雅县，烟多镇产业园区</t>
  </si>
  <si>
    <t>建设内容：牛肉加工厂：改造生产车间588.04㎡，新建冻库及业务用房共600㎡、加工设备采购以及大门围墙硬化水电等附属设施，主要生产风干牦牛肉、手撕牦牛肉等产品。可行性;项目运营公司已完成投资320万元，察雅县牛羊存栏量大，牛羊肉品质高，对现有畜牧养殖业进行精深加工能有效提高群众养殖积极性。必要性：延伸畜牧养殖产业链，能有效提高养殖经济效益，促进牧民增收项目实施后能稳定帮助群众牦牛年出栏增加500头。运营主体：西藏藏蕴有限公司。建设方式：公开招标。资产确权：县国资委</t>
  </si>
  <si>
    <t>察雅县农业农村和科学技术局</t>
  </si>
  <si>
    <t>项目已完成尽职调查报告，初步建立利益联结机制，项目运营主体已完成投资320万元，后期配套建设后，建设完成后，项目将带动就业10人实现增收3万元，项目固定年分红5万元</t>
  </si>
  <si>
    <t>项目实施后能稳定帮助群众牦牛年出栏增加500头，助农增收，预计带动群众20户实现累计年增收10万元。</t>
  </si>
  <si>
    <t>项目已完成风评环评用地预审，已完成初步设计</t>
  </si>
  <si>
    <t>察雅黑青稞种植产业化项目</t>
  </si>
  <si>
    <t>香堆镇居委会、拉西村</t>
  </si>
  <si>
    <t>建设内容：依托现有察雅黑青稞地理标志，培育黑青稞种子基地300亩；新建集合农机具存储、烘干机、筛选机、种子存储为一体的黑青稞标准化、产业化综合用房560平米；新建500立方蓄水池3座保障冬灌用水，原有土渠改灌溉水渠6.5km，维修改造现有破损水渠14km、改造取水口等设施，通过维修水利设施，将原黑青稞种植面积860亩提升至3000亩，采购有机肥、网围栏等。可行性：察雅黑青稞为我县地理标志产品，拥有一定的发展基础，群众种植历史悠久。必要性：推进黑青稞产量提高种植产量，实现黑青稞精深加工能有效促进群众增收，丰富黑青稞产品种类。预计带动群众200户实现年增收60万元。运营主体：香堆居委会、拉西村种植户＋察雅县德东黑情况加工农民专业合作社。建设方式：公开招投标。资产确权：确权到户＋确权到香堆镇居委会、拉西村。</t>
  </si>
  <si>
    <t>非经营性产业项目，项目带动方式为通过收购群众的黑青稞，预计带动200户实现增收2000元</t>
  </si>
  <si>
    <t>对现有察雅黑青稞地理标志产品进行保护，扩大种植面积，将原黑青稞种植面积860亩提升至3000亩提高产量，拓展产品，目前黑情况种植面积约，预计带动群众200户实现年增收60万元。</t>
  </si>
  <si>
    <t>已完成项目环评、风评、用地预审，初步设计</t>
  </si>
  <si>
    <t>察雅县牦牛、娟珊牛到户养殖项目</t>
  </si>
  <si>
    <t>宗沙乡、香堆镇、卡贡乡、烟多镇、荣周乡等乡镇</t>
  </si>
  <si>
    <t>建设内容：养殖模式一：计划资金550万元，购置牦牛600头，通过到户集中养殖于宗沙乡牦牛育肥基地内，集中养殖的模式带动牦牛养殖标准化规模化产业化。养殖模式二：计划资金220万元，购置18个月-19个月龄的娟姗牛100头，分发到户养殖，发展庭院经济。可行性:宗沙乡群众牦牛养殖基础好，现建有牦牛养殖基地，能实现基地＋农户养殖。必要性：推进群众养殖模式和观念的转变。建设方式：采购；运营主体：察雅县云淇商贸有限公司+养殖户；资产确权：到户</t>
  </si>
  <si>
    <t>非经营产业项目</t>
  </si>
  <si>
    <t>预计带动150户实现户均年增收1000元/年</t>
  </si>
  <si>
    <t>已完成方案制定，询价准备工作</t>
  </si>
  <si>
    <t>察雅县建设昌都市副中心城市蔬菜基地保供项目</t>
  </si>
  <si>
    <t>烟多镇、吉塘镇、荣周乡、新卡乡、香堆镇</t>
  </si>
  <si>
    <t>建设内容：维修蔬菜大棚120座，更换80座大棚薄膜，更换46件棉被，配套24台卷被机；新建简易大棚3座，并配备卷被机以及塑料薄膜，新建大口井1眼，泵站1座，蓄水池3座，沉砂池3座；洗菜池3座；网围栏926米。必要性：察雅县现有温室大棚由于年久失修，导致塑料薄膜、保温杯、灌溉系统、供电系统等设备设施老化、破损，影响了蔬菜产量和菜农的种植积极性，亟需进行改造升级。可行性：察雅县河谷地带海拔低，气候优越，适宜种植大棚蔬菜，对现有温室大棚进行维修改造，可进一步改善优化蔬菜种植条件，增加蔬菜产量，提高经济效益，激发种植户的积极性，带动本地群众参与务工就业，享受产业发展带来的收益，增加经济收入。对察雅县烟多镇如给村、烟多镇列康村；吉塘镇亚许村、吉塘镇莫多村；荣周乡佐通村、宗沙乡宗沙村、香堆镇旺布村；新卡乡达也村等6个乡镇8个行政村老旧设施蔬菜大棚进行维修，配套建设水、电附属工程。参与群众受益人：预计带动群众110户600人实现增收。运营主体：种植户；资产确权：到户</t>
  </si>
  <si>
    <t>预计带动群众110户600人实现年均增收34万元</t>
  </si>
  <si>
    <t>1.经济效益
通过项目建设，完善农田基础设施，改善生产条件，为农业持续发展奠定了坚实的基础，农用地的经济效益必将明显提高。项目实施后，主要种植蔬菜，初步估算年增收约34万元。
2.社会效益
通过项目建设，农牧业生产基础设施条件将得到明显提高，各项保障措施将得到加强，基本实现“田地平整肥沃、水利设施配套、优质高产高效”的目标，农牧业综合生产能力和群众生活水平得到显著提高。</t>
  </si>
  <si>
    <t>察雅县2025年人畜分离建设</t>
  </si>
  <si>
    <t>必要性：改善人居环境，提高群众生活水平。可行性：人畜分离有助于实现牲畜养殖的专业化和规模化。实施人畜分离637户</t>
  </si>
  <si>
    <t>一、卫生效益
人畜分离可减少人畜共患病传播风险，降低疾病发生率，减少医疗成本。如禽流感等疾病传播几率会大大降低，保障人和牲畜健康，提高生活质量。
二、环境效益
减少牲畜粪便等对居住环境的污染，改善农村居住环境。居住区域空气更清新，减少异味和蚊虫滋生，美化乡村面貌。
三、经济效益
利于牲畜规模化、科学化养殖。集中养殖便于管理，提高养殖效率和牲畜品质，增加畜产品价值，促进畜牧业发展，提高农民收入。同时，良好的环境有利于发展乡村旅游等其他产业。</t>
  </si>
  <si>
    <t>该项目为以奖代补项目，2025年项目资金到位后将实施</t>
  </si>
  <si>
    <t>察雅县油菜产业化项目</t>
  </si>
  <si>
    <t>王卡乡王吉村，则曲村</t>
  </si>
  <si>
    <t>建设内容：对现有油菜种植地进行改造提升100亩，完善灌溉设施5000米，土壤培肥，提升油菜产量；升级改造王卡乡菜籽油加工间100平方米，完善生产设备，购置榨油机1个，炒制机1台、灌装机1台及必要配套设备；打造察雅菜籽油品牌，统一标识，提升知名度。可行性：察雅县气候优越，油菜种植面积广，主要集中在王卡乡，通过菜籽油加工可进一步延伸产业链，提高油菜种植经济效益，促进群众增收。必要性：察雅县油菜种植面积大，菜籽油需求大，是带动群众增收的重要渠道。运营主体：油菜到户种植，运营主体为种植户；建设方式：公开招标，资产确权：到户+则曲村集体</t>
  </si>
  <si>
    <t>带动搬迁群众100余户增收，通过发展油菜产业化项目能带动群众务工30人，户均增收3000元/年，项目实施后通过收购群众油菜籽能带动群众100户实现增收</t>
  </si>
  <si>
    <t>通过发展油菜种植能有效利用搬迁后的群众闲置地100亩，种植带动搬迁群众100余户增收，通过发展油菜产业化项目能带动群众务工30人，户均增收3000元/年，项目实施后通过收购群众油菜籽能带动群众100户实现增收。</t>
  </si>
  <si>
    <t>西藏高原青稞科技成果转化附属配套项目</t>
  </si>
  <si>
    <t>吉塘镇雪通村</t>
  </si>
  <si>
    <t>建设内容：增加清香型青稞白酒生产线一条，建筑面积2500平方米及生产设备购置。建设白酒窖藏洞一座，容积1.6万立方米，对雪通村380亩青稞种植地改造提升、灌溉水渠维修改造4.5km、网围栏建设2.3km，实现吉塘镇雪通村青稞种植的休闲农业和观光农业功能。可行性：察雅县吉塘镇区位优势显著，青稞种植面积广，近昌都，有旅游市场环境。必要性：青稞白酒项目建成后需要大量原材料，项目建成后可未白酒加工项目提供原材料，及扩达产能。经营管护主体：西藏康酒酒业有限公司+种植户；建设方式：公开招标；资产确权：县国资委</t>
  </si>
  <si>
    <t>项目施工过程中带动50户群众通过参与劳务、机械租赁、运输等实现增收150万元，项目建成后，能有效提高群众粮食产量增加收入，可通过良种收购带动群众200户实现增收</t>
  </si>
  <si>
    <t>项目施工过程中带动50户群众通过参与劳务、机械租赁、运输等实现增收150万元，项目建成后，能有效提高群众粮食产量增加收入，可通过良种收购带动群众200户实现增收。提高青稞产量和质量，为察雅县青稞白酒项目提供优质原材料。</t>
  </si>
  <si>
    <t>察雅县勉唐画派唐卡技艺传承与保护项目</t>
  </si>
  <si>
    <t>察雅县烟多镇</t>
  </si>
  <si>
    <t>项目内容：为三家非遗勉唐画派企业购置设备3套，拟为30名学徒开展为期30天的非遗传承培训，通过开展此项目能更好保护和传承非遗项目藏族唐卡制作技艺，不断提高传承人授徒传艺积极性，扩大传承人群。项目可行性：为不断提高唐卡生产量及唐卡制作规模，有助于推动本地的经济发展，通过采购设备，逐步扩大规模，带动当地就业和创业，更好保护和传承市级非遗项目藏族唐卡勉唐画派技艺。运营主体:察雅县夺重唐卡艺术传承有限责任公司、察雅县塘拓文化艺术有限责任公司、察雅雪东唐卡绘画艺术有限责任公司，建设方式:公开招标；资产确认:察雅县文化和旅游局。</t>
  </si>
  <si>
    <t>察雅县文化和旅游局</t>
  </si>
  <si>
    <t>项目已完成尽职调查报告，收益文化企业3家，20户，其中脱贫人口15户，预计年收益60万元，农牧民群众年人均收入增加1000元以上。</t>
  </si>
  <si>
    <t>该项目建成投入使用后，计划将形成的资产移交给各家文化企业进行管理，将有效推动我县市级非遗项目藏族唐卡勉唐画派绘画技艺的传承和保护，有力提高唐卡年生产量，推动唐卡制作业发展规模。收益文化企业3家，20户，其中脱贫人口15户，预计年收益60万元，农牧民群众年人均收入增加1000元以上。</t>
  </si>
  <si>
    <t>已完成项目初步方案</t>
  </si>
  <si>
    <t>察雅县牛皮具制作技艺保护项目</t>
  </si>
  <si>
    <t>察雅县荣周乡佐通村</t>
  </si>
  <si>
    <t>项目内容：拟为荣周乡佐通村牛皮具制作方集体修建厂房150㎡， 购置牛皮具制作设备一整套。通过开展此项目更好保护和传承牛皮具制作技艺，不断提高传承人授徒传艺积极性，扩大传承人群，拟实施牛皮具制作技艺保护项目。项目可行性：为不断提高牛皮生产量及牛皮箱制作规模，有助于推动当地的经济发展，通过采购牛皮制作设施，采购牛皮制作所需原料，逐步扩大牛皮制作规模，延伸养殖业产业链，带动当地群众就业，同时更好保护和传承我县具有特色的牛皮箱制作技艺。运营主体:技艺传承户；建设方式:公开招标；资产确认:到户。项目监督主体为察雅县文化和旅游局。</t>
  </si>
  <si>
    <t>项目已完成尽职调查报告，收益群众15户，其中建档立卡户11户，预计年收益30万元，农牧民群众年人均收入增加2000元以上。</t>
  </si>
  <si>
    <t>该项目建成投入使用后，计划将形成的资产移交给文化企业进行管理，将有效推动我县牛皮制作技艺的传承和保护，有力提高牛皮制品年生产量，推动牛皮制作业发展规模。收益群众15户，其中建档立卡户11户，预计年收益30万元，农牧民群众年人均收入增加2000元以上。</t>
  </si>
  <si>
    <t>察雅县青稞种植基地提升项目</t>
  </si>
  <si>
    <t>烟多镇、荣周乡</t>
  </si>
  <si>
    <t>建设内容：对烟多镇及荣周乡青稞种植区进行高标准化种植改造提升1500亩，完善水利灌区3000米，提升基础设施2000米，土壤培肥购置有机肥200吨，土地平整1000亩，提升青稞产量，培育优质青稞，为察雅县青稞产业化项目提供优质原材料。可行性：察雅县烟多镇及荣周乡气候优越，土壤肥沃，群众种植情况历史悠久，提高情况种植产量，促进群众增收。必要性：推进青稞高产标准化种植，保障粮食供应，保障察雅县情况产业化项目原材料供应。运营主体：种植户，建设方式：公开招标，资产确权：到户</t>
  </si>
  <si>
    <t>施工过程中带动50户群众通过参与劳务、机械租赁、运输等实现增收50万元，项目建成后，能有效提高群众粮食产量增加收入，可通过良种收购带动群众200户实现增收</t>
  </si>
  <si>
    <t>项目施工过程中带动50户群众通过参与劳务、机械租赁、运输等实现增收50万元，项目建成后，能有效提高群众粮食产量增加收入，可通过良种收购带动群众200户实现增收。提高青稞产量和质量，为察雅县青稞白酒项目提供优质原材料。</t>
  </si>
  <si>
    <t>（二）小型公益性基础设施类</t>
  </si>
  <si>
    <t>1.水利类</t>
  </si>
  <si>
    <t>察雅县哈松曲香堆镇热孜村熊热自然村堤防工程</t>
  </si>
  <si>
    <t>热孜村</t>
  </si>
  <si>
    <t>建设内容：综合治理河道长度为860m，设计拆除重建重力式堤防258m，位于哈松曲右岸；新建排洪渠467m，位于哈松曲右岸支沟能热沟；新建穿堤排水涵管6处，穿堤排水涵管可根据实际需求调整位置；新建人行便桥2处，河道疏浚6800m³。可行性：通过堤防建设有效保护20户135人260亩耕地生命财产安全。必要性：原堤防防洪能力不足，修建年限久远，还有一处河段未设置堤防，严重影响当地村民生命财产安全。该项目建设是为了保护人民群众的生产生活安全，减少水流对河道及岸坡的冲刷，保护有限的国土资源，防止水土流失，改善当地生态环境的作用。建设方式：公开招投标。管护机制：项目建设完工后交由香堆镇人民政府管理养护，察雅县水利局进行监管。</t>
  </si>
  <si>
    <t>察雅县水利技术服务队</t>
  </si>
  <si>
    <t>通过堤防建设有效保护20户135人260亩耕地生命财产安全。原堤防防洪能力不足，修建年限久远，还有一处河段未设置堤防，严重影响当地村民生命财产安全及学校校舍安全。该项目建设是为了保护人民群众的生产生活安全，减少水流对河道及岸坡的冲刷，保护有限的国土资源，防止水土流失，改善当地生态环境的作用。从国民经济指标角度看，察雅县哈松曲香堆镇热孜村熊热自然村堤防工程，大于社会折现率7%，经济净现值为205.70万元，大于0，经济效益费用比为1.20，大于1.0。说明本工程在经济上是合理的。</t>
  </si>
  <si>
    <t>实施方案已编制完成，风评及用地均已办理完成</t>
  </si>
  <si>
    <t>昌都市察雅县荣周乡农村饮水标准化改造工程</t>
  </si>
  <si>
    <t>荣周村、麦堆村、佐通村、栋扎村</t>
  </si>
  <si>
    <t>建设内容：新建1m³泉水取水口7座；新建10m³蓄水池2座，20m³蓄水池1座，30方蓄水池1座，新建50方蓄水池1座；铺设75PE管道8087m（外保温），dn63PE管道2455m(外保温)，dn63PE管道7630m(保温+浅埋)，dn32PE管道8200m（保温浅埋+双管循环），压力等级均为1.6MPa；新建检修井16座，排气井30座，泄水井6座；新建入户供水点82座；管道垮沟1处（70m），管道破路4处（32m）。可行性：通过项目建设有效提升当地村民用水安全和保障。必要性：本工程将提高供水保障率，能够有效地解决村庄冬季用水问题，该项目涉及1个乡镇3个行政村，4个自然村因原冬季源头水量不足，出现部分的村民家中不通水情况，此次通过选择水量大并且水量稳定的水源，解决105户，790人饮水保障的问题。建设方式：公开招投标。管护机制：项目建设完工后交由荣周乡人民政府管理养护，察雅县水利局进行监管。</t>
  </si>
  <si>
    <t>续建</t>
  </si>
  <si>
    <t>本工程将提高供水保障率，能够有效地解决村庄冬季用水问题，该项目涉及1个乡镇3个行政村，4个自然村因原冬季源头水量不足，出现部分的村民家中不通水情况，此次通过选择水量大并且水量稳定的水源，解决105户，790人饮水保障的问题。安全饮水工程的修建，事关农牧民群众的切身利益，是实施农牧民安居工程建设的前提，是改善农牧民群众的居住条件，实现建设“生产发展、生活宽裕、乡风文明、村容整洁、管理民主”的社会主义新农村和小康社会的宏伟目标的基础。不仅把农牧民群众从繁重的背水劳动中解放出来，改善了当地农牧民群众的饮水条件，提高了饮水质量，增强了群众的疫病抵抗能力，改变了群众的健康状况，同时还带动和促进了农村经济的发展，对农牧业的生产发展也将起到积极的推动作用。
该工程的建设实施具有较强的社会效益和生态效益，达到改善局部生态环境和社会环境效果，促进精神文明的发展，有助于拉动内需，促进农村剩余劳动力的就业，促进相关行业的发展，有利于国家经济建设。</t>
  </si>
  <si>
    <t>察雅县荣周乡布顶自然村灌溉工程</t>
  </si>
  <si>
    <t>姆巴村</t>
  </si>
  <si>
    <t>建设内容：新建荣周灌区对接闸阀1座，DN200钢管1590m，管道镇墩80处。可行性：通过项目建设可以有效解决当地村民百姓的灌溉用水问题。必要性：当地百姓原有灌溉水源不稳定，造成灌溉时节时常无水。严重制约了该地对于灌溉的需求。通过该工程的建设实施，可以有效缓解当地30户170人256亩耕地的灌溉需求，大大提升灌溉效率。建设方式：公开招投标。管护机制：项目建设完工后交由荣周乡人民政府管理养护，察雅县水利局进行监管。</t>
  </si>
  <si>
    <t>当地百姓原有灌溉水源不稳定，造成灌溉时节时常无水。严重制约了该地对于灌溉的需求。通过该工程的建设实施，可以有效缓解当地30户170人256亩耕地的灌溉需求，大大提升灌溉效率。从国民经济指标角度看，灌区工程国民经济内部收益率为10.12%，大于社会折现率7%，经济净现值为16.9万元，大于0，经济效益费用比为1.10，大于1.0。说明本工程在经济上是合理的。通过工程投资、工程效益等敏感性指标各增、减10%，对工程的国民经济评价指标进行分析，指标随变化向同方向增减，且指标符合评价规范，说明本工程在经济上是完全合理的。综上所述，本工程具有良好的国民经济效益，建议尽快列入计划，动工兴建，早日发挥工程效益。</t>
  </si>
  <si>
    <t>目前实施方案已编制完成，正在办理前置手续</t>
  </si>
  <si>
    <t>察雅县卡贡乡邓学村邓学自然村灌溉水渠提质改造</t>
  </si>
  <si>
    <t>邓学村</t>
  </si>
  <si>
    <t>建设内容：拆除重建取水口一座，10方沉砂池1座，0.3m*0.3m渠道改建2060米，维修0.3m*0.3m渠道300米其中100米加盖板，改造0.6m*0.8m土渠道1160米，其中100米加盖板，分水口20座，0.3m*0.3m渠道渡槽20米。可行性：通过项目建设有效提升当地村民灌溉用水安全和保障。必要性：当地百姓原有灌溉水源不稳定，造成灌溉时节时常无水。严重制约了该地对于灌溉的需求。通过该工程的建设实施，可以有效缓解当地46户211人309亩耕地的灌溉需求，大大提升灌溉效率。建设方式：公开招投标。管护机制：项目建设完工后交由卡贡乡人民政府管理养护，察雅县水利局进行监管。</t>
  </si>
  <si>
    <t>当地百姓原有灌溉水源不稳定，造成灌溉时节时常无水。严重制约了该地对于灌溉的需求。通过该工程的建设实施，可以有效缓解当地46户211人309亩耕地的灌溉需求，大大提升灌溉效率。从国民经济指标角度看，该工程国民经济内部收益率为13.31%，大于社会折现率7%，经济净现值为40.6万元，大于0，经济效益费用比为1.17，大于1.0。说明本工程在经济上是合理的。通过工程投资、工程效益等敏感性指标各增、减10%，对工程的国民经济评价指标进行分析，指标随变化向同方向增减，且指标符合评价规范，说明本工程在经济上是完全合理的。综上所述，本工程具有良好的国民经济效益，建议尽快列入计划，动工兴建，早日发挥工程效益。</t>
  </si>
  <si>
    <t>昌都市察雅县烟多镇瓦巴村山洪沟治理工程</t>
  </si>
  <si>
    <t>瓦巴村</t>
  </si>
  <si>
    <t>建设内容：工程新建排洪渠397m，其中含涵洞35m。可行性：通过堤防建设有效保护51户264人及530亩耕地生命财产安全。必要性：河道防洪能力不足，严重影响当地村民生命财产安全。该项目建设是为了保护人民群众的生产生活安全，减少水流对河道及岸坡的冲刷，保护有限的国土资源，防止水土流失，改善当地生态环境的作用。建设方式：公开招投标。管护机制：项目建设完工后交由烟多镇人民政府管理养护，察雅县水利局进行监管。</t>
  </si>
  <si>
    <t>通过堤防建设有效保护51户264人及530亩耕地生命财产安全，建设与村镇发展相适应的防洪堤工程，将对根治水患，保护工程范围内居住用地及服务设施用地和人命生命财产安全起到积极作用。</t>
  </si>
  <si>
    <t>察雅县肯通乡达如村美龙达自然村山洪治理工程</t>
  </si>
  <si>
    <t>达如村</t>
  </si>
  <si>
    <t>建设内容：新建钢筋砼排洪渠260m，位于姆多隆右岸支沟美龙达沟，新建人行便桥1座，排水涵管2座。可行性：通过堤防建设有效保护19户114人生命财产安全。必要性：河道防洪能力不足，严重影响当地村民生命财产安全。该项目建设是为了保护人民群众的生产生活安全，减少水流对河道及岸坡的冲刷，保护有限的国土资源，防止水土流失，改善当地生态环境的作用。建设方式：公开招投标。管护机制：项目建设完工后交由肯通乡人民政府管理养护，察雅县水利局进行监管。</t>
  </si>
  <si>
    <t>通过堤防建设有效保护19户114人生命财产安全，建设与村镇发展相适应的防洪堤工程，将对根治水患，保护工程范围内居住用地及服务设施用地和人命生命财产安全起到积极作用。</t>
  </si>
  <si>
    <t>察雅县巴日乡拉麦村小型供水规范化建设和改造工程</t>
  </si>
  <si>
    <t>巴日乡拉麦村</t>
  </si>
  <si>
    <t>建设内容：新建4m³取水口2座，dn90PE管道4710（其中725m为保温+浅埋，3985为保温形式）m，dn75PE与原管道对接395m，维修村内dn32入户管道1200m，新建50m³蓄水池1座，管道破路恢复8m，更换村内背水台32处。可行性：通过项目建设有效提升当地村民用水安全和保障。必要性：原有水源干枯，不满足现状用水需求，增加1处水源合并原有管网共同使用，以解决现有供水不足问题。涉及29户285人饮水安全。建设方式：公开招投标。管护机制：项目建设完工后交由巴日乡人民政府管理养护，察雅县水利局进行监管。</t>
  </si>
  <si>
    <t>原有水源干枯，不满足现状用水需求，增加1处水源合并原有管网共同使用，以解决现有供水不足问题。涉及29户285人饮水安全。</t>
  </si>
  <si>
    <t>察雅县香堆镇达巴村灾害现状治理工程</t>
  </si>
  <si>
    <t>达巴村</t>
  </si>
  <si>
    <t>建设内容：新建防洪堤124.68米及附属工程。可行性：通过项目建设有效保护达巴村的安全。以及百姓的财产安全。必要性：受河流洪水影响，达巴村部分区域被河水冲刷，现场已经出现地面沉降，原有河堤正在扩大，修建防洪堤，可消除洪水对达巴村的负面影响。建设方式：公开招投标。管护机制：项目建设完工后交由香堆镇人民政府管理养护，察雅县水利局进行监管。</t>
  </si>
  <si>
    <t>通过堤防建设有效保护当地村民出行及生命财产安全，建设与村镇发展相适应的防洪堤工程，将对根治水患，保护工程范围内居住用地及服务设施用地和人命生命财产安全起到积极作用。</t>
  </si>
  <si>
    <t>察雅县烟多镇色嘎村洪水灾害现状治理工程</t>
  </si>
  <si>
    <t>色嘎村</t>
  </si>
  <si>
    <t>建设内容：新建158米混凝土排洪渠，2个拦砂坎，1座沉砂池。可行性：通过项目建设有效保护经济林及道路车辆通行安全。必要性：原经济林受泥石流影响，导致2万平米经济林损毁，且外溢至道路。修建排洪沟及沉砂池可消除泥石流对经济林影响，避免泥石流冲刷至主干路，保证道路车辆通行安全性。建设方式：公开招投标。管护机制：项目建设完工后交由烟多镇人民政府管理养护，察雅县水利局进行监管。</t>
  </si>
  <si>
    <t>通过项目建设有效保护经济林及道路车辆通行安全，建设与村镇发展相适应的防洪堤工程，将对根治水患，保护工程范围内居住用地及服务设施用地和人命生命财产安全起到积极作用。</t>
  </si>
  <si>
    <t>察雅县吉塘镇酉西村维贡自然村灌溉水渠提质改造工程</t>
  </si>
  <si>
    <t>酉西村</t>
  </si>
  <si>
    <t>建设内容：改造河道取水口一座，取水口接分叉的2条渠道，维修主渠道800米净空0.4m*0.5m；维修支渠道1100米，净空0.3m*0.4m，支渠道分水口10座，支渠道挡墙20米高度2米；拆除重建水塘1000立方1座。可行性：通过项目建设有效提升当地村民灌溉用水安全和保障。必要性：当地百姓原有灌溉水塘及渠道年久失修损坏严重，造成灌溉时节时常无水。严重制约了该地对于灌溉的需求。通过该工程的建设实施，可以有效缓解当地90户398人378亩耕地的灌溉需求，大大提升灌溉效率。建设方式：公开招投标。管护机制：项目建设完工后交由吉塘镇人民政府管理养护，察雅县水利局进行监管。</t>
  </si>
  <si>
    <t>当地百姓原有灌溉水塘及渠道年久失修损坏严重，造成灌溉时节时常无水。严重制约了该地对于灌溉的需求。通过该工程的建设实施，可以有效缓解当地90户398人378亩耕地的灌溉需求，大大提升灌溉效率。从国民经济指标角度看，灌区工程国民经济内部收益率为11.63%，大于社会折现率7%，经济净现值为29.6万元，大于0，经济效益费用比为1.15，大于1.0。说明本工程在经济上是合理的。
通过工程投资、工程效益等敏感性指标各增、减10%，对工程的国民经济评价指标进行分析，指标随变化向同方向增减，且指标符合评价规范，说明本工程在经济上是完全合理的。综上所述，本工程具有良好的国民经济效益，建议尽快列入计划，动工兴建，早日发挥工程效益。</t>
  </si>
  <si>
    <t>2.交通类</t>
  </si>
  <si>
    <t>察雅县烟多镇烟多居委会道路硬化工程</t>
  </si>
  <si>
    <t>烟多镇烟多居委会</t>
  </si>
  <si>
    <t>可行性：通过该道路的修建能够解决察雅县烟多居委会沿线居民的出行，完善烟多镇的交通路网。必要性：原道路路基窄，雨季对路面冲刷严重，无法通行。硬化该道路能够解决烟多居委会沿线居民的出行问题，提高行车安全。建设内容：新建0.147km水泥混凝土路面，路面宽度3.5m+2x0.5m路肩，按小交通量农村公路工程设计规范四级公路（Ⅱ类）标准设计，新建护栏80m,新建标志牌约4个，新建挡墙防护工程350m³，新建路面工程约700m²，新建钢筋混凝土盖板沟20m。建设方式：公开招投标。管护机制：由专业的养护公司（察雅县雅达交通建设投资有限责任公司）对道路进行专业养护。</t>
  </si>
  <si>
    <t>察雅县交通运输局</t>
  </si>
  <si>
    <t>项目建成后能有效解决烟多居委会86户485人的出行问题，提高行车安全。</t>
  </si>
  <si>
    <t>已完成初步设计及前置手续办理</t>
  </si>
  <si>
    <t>察雅县肯通乡达如村桥梁工程</t>
  </si>
  <si>
    <t>肯通乡达如村</t>
  </si>
  <si>
    <t>可行性：通过桥梁修建能够有效解决王卡乡至肯通乡当地农牧民的出行。必要性：已经无法保证车辆及行人的安全通行。修建该桥梁能够有效解决王卡乡至肯通乡沿线居民的出行问题，提高行车安全。建设内容：修建25m桥梁1座，桥梁总宽7.5m=0.5m（护栏）+6.5m行车道+0.5m（护栏）。建设方式：公开招投标。管护机制：由专业的养护公司（察雅县雅达交通建设投资有限责任公司）对桥梁进行专业养护。</t>
  </si>
  <si>
    <t>修建该桥梁能够有效解决王卡乡至肯通乡整乡及沿线居民的出行问题，提高行车安全。</t>
  </si>
  <si>
    <t>察雅县荣周乡麦堆村路面硬化工程</t>
  </si>
  <si>
    <t>荣周乡麦堆村</t>
  </si>
  <si>
    <t>可行性：通过该道路的修建能够解决荣周乡麦堆村协相组及沿线农牧民的的出行，完善荣周乡的交通路网。必要性：原道路路基窄，雨季对路面冲刷严重，无法通行。硬化该道路能够解决荣周乡麦堆村协相组及沿线村庄68户342人的出行问题，提高行车安全。建设内容：新建1.8km，水泥混凝土路面，路面宽度3.5m+2x0.5m路肩，按小交通量农村公路工程设计规范四级公路（Ⅱ类）标准设计，新建Gr-C-2E波形梁护栏2200m,新建标志牌约12个，新建挡墙防护工程2150m³，新建路面工程约32000m²，新建钢筋混凝土盖板沟50m，新建1-1.5m钢波纹管涵3道。建设方式：公开招投标。管护机制：由专业的养护公司（察雅县雅达交通建设投资有限责任公司）对道路进行专业养护。</t>
  </si>
  <si>
    <t>解决荣周乡麦堆村协相组及沿线村庄68户342人的出行问题，提高行车安全，提升群众生产效能。</t>
  </si>
  <si>
    <t>察雅县王卡乡堆土村路面硬化工程</t>
  </si>
  <si>
    <t>王卡乡堆土村</t>
  </si>
  <si>
    <t>可行性：通过该道路的修建能够解决王卡乡协地村堆土自然村及沿线农牧民的的出行，完善王卡乡的交通路网。必要性：原道路路基窄，雨季对路面冲刷严重，无法通行。硬化该道路能够解决王卡乡协地村堆土自然村及沿线村庄20户120人的出行问题，提高行车安全。建设内容：新建0.8km，水泥混凝土路面，路面宽度3.5m+2x0.5m路肩，按小交通量农村公路工程设计规范四级公路（Ⅱ类）标准设计，新建Gr-C-2E波形梁护栏400m,新建标志牌约4个，新建挡墙防护工程241m³，新建路面工程约3200m²，新建钢筋混凝土盖板沟10m，新建1-1.5m钢波纹管涵1道。建设方式：公开招投标。管护机制：由专业的养护公司（察雅县雅达交通建设投资有限责任公司）对道路进行专业养护。</t>
  </si>
  <si>
    <t>解决王卡乡协地村堆土自然村及沿线村庄20户120人的出行问题，提高行车安全。提升群众生产效能。</t>
  </si>
  <si>
    <t>察雅县烟多镇索贡村公路硬化工程</t>
  </si>
  <si>
    <t>烟多镇索贡村</t>
  </si>
  <si>
    <t>可行性：通过该道路的修建能够解决烟多镇索贡村及沿线农牧民的的出行，完善烟多镇的交通路网。必要性：原道路路基窄，雨季对路面冲刷严重，无法通行。硬化该道路能够解决烟多镇索贡村及沿线村庄72户325人的出行问题，提高行车安全。建设内容：新建1km，水泥混凝土路面，路面宽度3.5m+2x0.5m路肩，按小交通量农村公路工程设计规范四级公路（Ⅱ类）标准设计，新建Gr-C-2E波形梁护栏600m,新建标志牌约6个，新建挡墙防护工程510m³，新建路面工程约4000m²，新建钢筋混凝土盖板沟10m，新建1-1.5m钢波纹管涵1道。10m桥梁1座。建设方式：公开招投标。管护机制：由专业的养护公司（察雅县雅达交通建设投资有限责任公司）对道路进行专业养护。</t>
  </si>
  <si>
    <t>解决烟多镇索贡村及沿线村庄72户325人的出行问题，提高行车安全。提升群众生产效能。</t>
  </si>
  <si>
    <t>察雅县肯通乡孜中村路面硬化工程</t>
  </si>
  <si>
    <t>肯通乡孜中村</t>
  </si>
  <si>
    <t>可行性：通过该道路的修建能够解决肯通乡吉孜村孜中自然村及沿线农牧民的的出行，完善肯通乡的交通路网。必要性：原道路路基窄，雨季对路面冲刷严重，无法通行。硬化该道路能够解决肯通乡吉孜村孜中自然村及沿线村庄30户268人的出行问题，提高行车安全。建设内容：新建1.2km，水泥混凝土路面，路面宽度3.5m+2x0.5m路肩，按小交通量农村公路工程设计规范四级公路（Ⅱ类）标准设计，新建Gr-C-2E波形梁护栏500m,新建标志牌约6个，新建挡墙防护工程320m³，新建路面工程约4800m²，新建钢筋混凝土盖板沟10m，新建1-1.5m钢波纹管涵1道。建设方式：公开招投标。管护机制：由专业的养护公司（察雅县雅达交通建设投资有限责任公司）对道路进行专业养护。</t>
  </si>
  <si>
    <t>解决肯通乡吉孜村孜中自然村及沿线村庄30户268人的出行问题，提高行车安全。提升群众生产效能。</t>
  </si>
  <si>
    <t>察雅县吉塘镇达布村边坡治理工程</t>
  </si>
  <si>
    <t>吉塘镇达布村</t>
  </si>
  <si>
    <t>可行性：通过该项目的修建能够解决吉塘镇达布村当地村民的居住安全，同时解决吉塘至卡贡公路过往车辆的行车安全。必要性：该项目修建能够解决吉塘镇达布村78户372人的出行问题及居住安全问题。建设内容：修建高4-6m，C25片石混凝土衡重式挡土墙142m，C25混凝土边沟120m。边坡清理1238m³。建设方式：公开招投标。管护机制：由专业的养护公司（察雅县雅达交通建设投资有限责任公司）对道路进行专业养护。</t>
  </si>
  <si>
    <t>解决吉塘镇达布村78户372人的出行问题及居住安全问题。提升群众生产效能。</t>
  </si>
  <si>
    <t>（三）宜居宜业和美村庄类</t>
  </si>
  <si>
    <t>察雅县香堆镇仁达村宜居宜业和美村庄建设项目</t>
  </si>
  <si>
    <t>香堆镇仁达村</t>
  </si>
  <si>
    <t>现状：全村共115户630人，村内村容村貌没有特色；村内部分入户道路未硬化，入户连通性不足，且路面质量较差，一到下雨或者下雪天气，这些泥土道路泥泞湿滑，对附近村民的交通出行造成了不便；村里存在季节性缺水的情况，供水管网建成年代较早，由于当地经济发展相对缓慢，后期供水设施维修资金缺乏，现有大部分供水设施已经老化，管道堵塞处较多，并且受季节性影响较大，特别是冬天容易上冻，不能满足居民用水需求，给居民的用水造成了极大的不便；当地的环卫设施配置不够完善，居民产生的垃圾有的为了便利随意丢弃；区域内缺少厕所，现有的公厕远不能满足居民的需求。必要性可行性：项目建设符合各项政策及发展规划，符合当地农牧民实际需求，可有效改善和提高当地农牧民生活环境，完善村内公共基础服务设施，同时消除村内安全隐患，有利于人民精神生活的健康发展，村级基础设施和居住条件得到明显改善，农村文化、体育设施的不断完善，群众精神文化生活更加丰富。建设内容：入户道路硬化14359.86平方米、防洪堤602米、购置太阳能路灯75盏，公共卫生间32.25平方米、排水沟64米、防护栏杆24米。村内冲沟治理，垃圾箱收集箱5个等。奖补建设方面：计划每户补助1.2万元，用于庭院建设，建筑散水、排水改造和围墙修复等房前屋后的环境治理。建设方式：公开招投标。管护机制：项目建成后及时移交至香堆镇人民政府，由香堆镇人民政府和香堆镇仁达村负责日常管理维护。</t>
  </si>
  <si>
    <t>项目建成后将有效改善村内出行，入户路和过境道路照明，减少安全隐患。村内生活垃圾有效收集，饮水得到巩固提升。村容村貌得到进一步提升。收益115户，630人。总投资10%左右得资金将用于村内得以奖代补建设。将带动村内投工投劳。实现劳务增收，提高老百姓的参与感、获得感。</t>
  </si>
  <si>
    <t>初步设计阶段</t>
  </si>
  <si>
    <t>察雅县察拉乡学达村宜居宜业和美村庄建设项目</t>
  </si>
  <si>
    <t>察拉乡学达村</t>
  </si>
  <si>
    <t>现状：全村总户数28户、共计160人，村庄公共服务设施缺乏，卫生环境差，无公共活动场地，无公共照明设施，村内道路为均为土路，雨季泥泞不堪，村民出现不便。村内有一条排洪渠，但也因是土沟，年久失修，雨季排洪不畅，对周边村民房屋造成严重威胁，急需重建。必要性可行性：项目建设符合各项政策及发展规划，符合当地农牧民实际需求，可有效改善和提高当地农牧民生活环境，完善村内公共基础服务设施，同时消除村内安全隐患，有利于人民精神生活的健康发展，有利用“生产发展、生活宽裕、乡风文明、村容整洁、管理民主”社会主义新农村的建设。建设内容：村内修建主干道硬化路面9800平方米、入户道路硬化路面4000平方米、购置太阳能路灯80盏，挡土墙2200立方米、道路边沟1500米、道路防护栏1500米、排洪渠80米，涵洞3座、饮水工程1项、农田灌溉工程1项，垃圾箱收集箱5个等。道路及农田沿线由群众以以奖代补的形式建设干砌石墙1.3千米。奖补建设方面：计划每户补助1.2万元，用于庭院建设，建筑散水、排水改造和围墙修复等房前屋后的环境治理。建设方式：公开招投标。管护机制：项目建成后及时移交至察拉乡人民政府，由察拉乡人民政府和察拉乡学达村负责日常管理维护。</t>
  </si>
  <si>
    <t>项目建成后将有效改善村内出行，入户路和过境道路照明，减少安全隐患。村内生活垃圾有效收集，饮水得到巩固提升。村容村貌得到进一步提升。总投资10%左右得资金将用于村内的以奖代补建设。将带动村内投工投劳。实现劳务增收，提高老百姓的参与感、获得感。</t>
  </si>
  <si>
    <t>已完成项目风险评估/用地预审，初步设计阶段</t>
  </si>
  <si>
    <t>察雅县吉塘镇亚许村宜居宜业和美村庄建设项目</t>
  </si>
  <si>
    <t>吉塘镇亚许村</t>
  </si>
  <si>
    <t>现状：全村总户数120户、共计538人，村庄公共服务设施缺乏，卫生环境差缺少垃圾收集设施，缺少公共照明设施，村内道路部分损坏，缺少入户道路，村民出现不便。村内需解决饮水入户问题。村庄周边有大片农田，灌溉设施有部分破损，需要维修。必要性可行性：项目建设符合各项政策及发展规划，符合当地农牧民实际需求，可有效改善和提高当地农牧民生活环境，完善村内公共基础服务设施。项目建成后将有效改善村内出行，入户路和过境道路照明，减少安全隐患。村内生活垃圾有效收集，维修农田灌溉取水坝和灌溉水渠。村容村貌得到进一步提升。收益120户，538人，其中受益脱贫户数65户，受益脱贫人数347人。总投资10%左右得资金将用于村内得以奖代补建设。将带动村内投工投劳。实现劳务增收，提高老百姓的参与感、幸福感、获得感。建设内容：村内修建入户道路6702平方米、道路排水沟（含盖板）918米，灌溉水渠维修（含盖板）271米，混凝土盖板沟545米、新增太阳能路灯70盏，太阳能路灯维修6盏，自来水给水入户1项、化粪池维修一项，新建涵洞1个。购置勾臂式垃圾箱2个，防熊隔离刺网6km。道路及农田沿线由群众以以奖代补的形式建设干砌石墙2.8千米奖补建设方面：计划每户补助1.2万元，用于庭院建设，建筑散水、排水改造和围墙修复等房前屋后的环境治理。建设方式：公开招投标。管护机制：项目建成后及时移交至吉塘镇人民政府，由吉塘镇人民政府和吉塘镇亚许村负责日常管理维护。</t>
  </si>
  <si>
    <t>项目建成后将有效改善村内出行，入户路和过境道路照明，减少安全隐患。村内生活垃圾有效收集，维修农田灌溉取水坝和灌溉水渠，农用机耕道。村容村貌得到进一步提升。收益120户，538人，其中受益脱贫户数65户，受益脱贫人数347人。总投资10%左右得资金将用于村内得以奖代补建设。将带动村内投工投劳。实现劳务增收，提高老百姓的参与感、幸福感、获得感。</t>
  </si>
  <si>
    <t>已完成项目风险评估，初步设计阶段</t>
  </si>
  <si>
    <t>（四）人居环境整治类</t>
  </si>
  <si>
    <t>察雅县卡贡乡邓学村人居环境整治项目</t>
  </si>
  <si>
    <t>卡贡乡邓学村</t>
  </si>
  <si>
    <t>现状：邓学村全村46户，共计208人，村内污水及雨水未做雨污收集，村内道路及多处路边出现污水散排现象，村内硬化道路出现刺鼻气味脏乱排水设施缺乏，卫生环境差，太阳能路灯损坏，缺少公共照明设施。必要性可行性：项目建设符合当地农牧民实际需求，可有效改善和提高当地农牧民生活环境，完善村内公共基础服务设施，同时消除村内安全隐患，有利于人民精神生活的健康发展，有利用“生产发展、生活宽裕、乡风文明、村容整洁、管理民主”社会主义新农村的建设。受益46户，208人，其中受益脱贫户数20户，受益脱贫人数100人，受益残疾人15人提高老百姓的幸福感。主要建设内容为：新建除村内排水管网2631米，道路破除及恢复3157平方米，化粪池一座，太阳能路灯维修46盏。道路及农田沿线由群众以以奖代补的形式建设干砌石墙1.5千米.奖补建设方面：计划每户补助0.8万元，用于庭院建设，建筑散水、排水改造和围墙修复等房前屋后的环境治理。 建设方式：公开招投标。 管护机制：项目建成后，由卡贡乡人民政府日常管理维护，察雅县住房和城乡建设局负责指导监管。</t>
  </si>
  <si>
    <t>察雅县住房和城乡建设局</t>
  </si>
  <si>
    <t>项目建成后可以使村内村民生产和生活条件得到明显改善。受益46户，208人，其中受益脱贫户数20户，受益脱贫人数100人，提高老百姓的幸福感。</t>
  </si>
  <si>
    <t>项目风险评估、用地预审已完成初步设计阶段</t>
  </si>
  <si>
    <t>（五）贷款贴息类</t>
  </si>
  <si>
    <t>察雅县2024-2025年小额信贷等贷款贴息</t>
  </si>
  <si>
    <t>（六）其他类（含：农牧民新风貌、跨区域就业补助、帮扶车间补助等）</t>
  </si>
  <si>
    <t>察雅县2024年外出就业路费补贴及扶贫车间带动就业补贴</t>
  </si>
  <si>
    <t>1.建设内容：本项目共补贴总人数115人，其中求职创业补贴项目及帮扶车间补助人数100人，补助资金28.45万元；跨区域就业路费补助人数15人，其中跨省1人、跨市13人、跨县1人，补贴总金额1.55万元，其中跨县0.05万元、跨市1.3万元、跨省0.2万元。项目实施后将有极大的示范作用，促进当地农牧民外出就业。
2.可行性：通过政策扶持进一步农促进转移就业增收。
3.必要性：通过政策扶持进一步农促进转移就业增收，以实现更加充分更高质量就业，确保各专项资金可以及时足额发放，确保转移就业各项扎实有效开展。</t>
  </si>
  <si>
    <t>察雅县人力资源和社会保障局</t>
  </si>
  <si>
    <t>项目已完成尽职调查报告，初步建立利益联结机制</t>
  </si>
  <si>
    <t>鼓励当地农牧民务工创收，积极求职创业，降低外出务工人员后顾之忧，本项目共补贴总人数115人，其中求职创业补贴项目及帮扶车间补助人数100人，补助资金28.45万元；跨区域就业路费补助人数15人，其中跨省1人、跨市13人、跨县1人，补贴总金额1.55万元，其中跨县0.05万元、跨市1.3万元、跨省0.2万元。项目实施后将有极大的示范作用，促进当地农牧民外出就业。</t>
  </si>
  <si>
    <t>前期工作已完成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</si>
</sst>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0\)"/>
  </numFmts>
  <fonts count="34">
    <font>
      <sz val="11"/>
      <name val="宋体"/>
      <charset val="134"/>
    </font>
    <font>
      <sz val="14"/>
      <name val="宋体"/>
      <charset val="134"/>
      <scheme val="minor"/>
    </font>
    <font>
      <b/>
      <sz val="11"/>
      <name val="宋体"/>
      <charset val="134"/>
    </font>
    <font>
      <sz val="18"/>
      <name val="宋体"/>
      <charset val="134"/>
    </font>
    <font>
      <sz val="36"/>
      <name val="方正小标宋简体"/>
      <charset val="134"/>
    </font>
    <font>
      <b/>
      <sz val="14"/>
      <name val="宋体"/>
      <charset val="134"/>
      <scheme val="minor"/>
    </font>
    <font>
      <b/>
      <sz val="12"/>
      <name val="宋体"/>
      <charset val="134"/>
    </font>
    <font>
      <sz val="12"/>
      <name val="宋体"/>
      <charset val="134"/>
    </font>
    <font>
      <b/>
      <sz val="12"/>
      <name val="宋体"/>
      <charset val="134"/>
      <scheme val="major"/>
    </font>
    <font>
      <sz val="10"/>
      <name val="宋体"/>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color indexed="8"/>
      <name val="宋体"/>
      <charset val="134"/>
    </font>
    <font>
      <sz val="11"/>
      <color theme="1"/>
      <name val="宋体"/>
      <charset val="134"/>
      <scheme val="minor"/>
    </font>
    <font>
      <sz val="10"/>
      <name val="Arial"/>
      <charset val="134"/>
    </font>
    <font>
      <sz val="11"/>
      <color rgb="FF000000"/>
      <name val="Tahoma"/>
      <charset val="134"/>
    </font>
    <font>
      <sz val="12"/>
      <name val="Times New Roman"/>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8080"/>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84">
    <xf numFmtId="0" fontId="0" fillId="0" borderId="0">
      <alignment vertical="center"/>
    </xf>
    <xf numFmtId="43" fontId="10" fillId="0" borderId="0">
      <alignment vertical="top"/>
      <protection locked="0"/>
    </xf>
    <xf numFmtId="176" fontId="10" fillId="0" borderId="0" applyProtection="0">
      <alignment vertical="center"/>
    </xf>
    <xf numFmtId="9" fontId="10" fillId="0" borderId="0" applyProtection="0">
      <alignment vertical="center"/>
    </xf>
    <xf numFmtId="41" fontId="10" fillId="0" borderId="0" applyProtection="0">
      <alignment vertical="center"/>
    </xf>
    <xf numFmtId="42" fontId="10" fillId="0" borderId="0" applyProtection="0">
      <alignment vertical="center"/>
    </xf>
    <xf numFmtId="0" fontId="11" fillId="0" borderId="0" applyProtection="0">
      <alignment vertical="center"/>
    </xf>
    <xf numFmtId="0" fontId="12" fillId="0" borderId="0" applyProtection="0">
      <alignment vertical="center"/>
    </xf>
    <xf numFmtId="0" fontId="10" fillId="2" borderId="7" applyProtection="0">
      <alignment vertical="center"/>
    </xf>
    <xf numFmtId="0" fontId="13" fillId="0" borderId="0" applyProtection="0">
      <alignment vertical="center"/>
    </xf>
    <xf numFmtId="0" fontId="14" fillId="0" borderId="0" applyProtection="0">
      <alignment vertical="center"/>
    </xf>
    <xf numFmtId="0" fontId="15" fillId="0" borderId="0" applyProtection="0">
      <alignment vertical="center"/>
    </xf>
    <xf numFmtId="0" fontId="16" fillId="0" borderId="8" applyProtection="0">
      <alignment vertical="center"/>
    </xf>
    <xf numFmtId="0" fontId="17" fillId="0" borderId="8" applyProtection="0">
      <alignment vertical="center"/>
    </xf>
    <xf numFmtId="0" fontId="18" fillId="0" borderId="9" applyProtection="0">
      <alignment vertical="center"/>
    </xf>
    <xf numFmtId="0" fontId="18" fillId="0" borderId="0" applyProtection="0">
      <alignment vertical="center"/>
    </xf>
    <xf numFmtId="0" fontId="19" fillId="3" borderId="10" applyProtection="0">
      <alignment vertical="center"/>
    </xf>
    <xf numFmtId="0" fontId="20" fillId="4" borderId="11" applyProtection="0">
      <alignment vertical="center"/>
    </xf>
    <xf numFmtId="0" fontId="21" fillId="4" borderId="10" applyProtection="0">
      <alignment vertical="center"/>
    </xf>
    <xf numFmtId="0" fontId="22" fillId="5" borderId="12" applyProtection="0">
      <alignment vertical="center"/>
    </xf>
    <xf numFmtId="0" fontId="23" fillId="0" borderId="13" applyProtection="0">
      <alignment vertical="center"/>
    </xf>
    <xf numFmtId="0" fontId="24" fillId="0" borderId="14" applyProtection="0">
      <alignment vertical="center"/>
    </xf>
    <xf numFmtId="0" fontId="25" fillId="6" borderId="0" applyProtection="0">
      <alignment vertical="center"/>
    </xf>
    <xf numFmtId="0" fontId="26" fillId="7" borderId="0" applyProtection="0">
      <alignment vertical="center"/>
    </xf>
    <xf numFmtId="0" fontId="27" fillId="8" borderId="0" applyProtection="0">
      <alignment vertical="center"/>
    </xf>
    <xf numFmtId="0" fontId="28" fillId="9" borderId="0" applyProtection="0">
      <alignment vertical="center"/>
    </xf>
    <xf numFmtId="0" fontId="10" fillId="10" borderId="0" applyProtection="0">
      <alignment vertical="center"/>
    </xf>
    <xf numFmtId="0" fontId="10" fillId="11" borderId="0" applyProtection="0">
      <alignment vertical="center"/>
    </xf>
    <xf numFmtId="0" fontId="28" fillId="12" borderId="0" applyProtection="0">
      <alignment vertical="center"/>
    </xf>
    <xf numFmtId="0" fontId="28" fillId="13" borderId="0" applyProtection="0">
      <alignment vertical="center"/>
    </xf>
    <xf numFmtId="0" fontId="10" fillId="14" borderId="0" applyProtection="0">
      <alignment vertical="center"/>
    </xf>
    <xf numFmtId="0" fontId="10" fillId="15" borderId="0" applyProtection="0">
      <alignment vertical="center"/>
    </xf>
    <xf numFmtId="0" fontId="28" fillId="16" borderId="0" applyProtection="0">
      <alignment vertical="center"/>
    </xf>
    <xf numFmtId="0" fontId="28" fillId="17" borderId="0" applyProtection="0">
      <alignment vertical="center"/>
    </xf>
    <xf numFmtId="0" fontId="10" fillId="18" borderId="0" applyProtection="0">
      <alignment vertical="center"/>
    </xf>
    <xf numFmtId="0" fontId="10" fillId="19" borderId="0" applyProtection="0">
      <alignment vertical="center"/>
    </xf>
    <xf numFmtId="0" fontId="28" fillId="20" borderId="0" applyProtection="0">
      <alignment vertical="center"/>
    </xf>
    <xf numFmtId="0" fontId="28" fillId="21" borderId="0" applyProtection="0">
      <alignment vertical="center"/>
    </xf>
    <xf numFmtId="0" fontId="10" fillId="22" borderId="0" applyProtection="0">
      <alignment vertical="center"/>
    </xf>
    <xf numFmtId="0" fontId="10" fillId="23" borderId="0" applyProtection="0">
      <alignment vertical="center"/>
    </xf>
    <xf numFmtId="0" fontId="28" fillId="24" borderId="0" applyProtection="0">
      <alignment vertical="center"/>
    </xf>
    <xf numFmtId="0" fontId="28" fillId="25" borderId="0" applyProtection="0">
      <alignment vertical="center"/>
    </xf>
    <xf numFmtId="0" fontId="10" fillId="26" borderId="0" applyProtection="0">
      <alignment vertical="center"/>
    </xf>
    <xf numFmtId="0" fontId="10" fillId="27" borderId="0" applyProtection="0">
      <alignment vertical="center"/>
    </xf>
    <xf numFmtId="0" fontId="28" fillId="28" borderId="0" applyProtection="0">
      <alignment vertical="center"/>
    </xf>
    <xf numFmtId="0" fontId="28" fillId="29" borderId="0" applyProtection="0">
      <alignment vertical="center"/>
    </xf>
    <xf numFmtId="0" fontId="10" fillId="30" borderId="0" applyProtection="0">
      <alignment vertical="center"/>
    </xf>
    <xf numFmtId="0" fontId="10" fillId="31" borderId="0" applyProtection="0">
      <alignment vertical="center"/>
    </xf>
    <xf numFmtId="0" fontId="28" fillId="32" borderId="0" applyProtection="0">
      <alignment vertical="center"/>
    </xf>
    <xf numFmtId="0" fontId="29" fillId="0" borderId="0" applyProtection="0">
      <alignment vertical="center"/>
    </xf>
    <xf numFmtId="0" fontId="29" fillId="0" borderId="0" applyProtection="0"/>
    <xf numFmtId="0" fontId="29" fillId="0" borderId="0">
      <alignment vertical="center"/>
    </xf>
    <xf numFmtId="0" fontId="10" fillId="0" borderId="0">
      <alignment vertical="center"/>
    </xf>
    <xf numFmtId="0" fontId="29" fillId="0" borderId="0" applyProtection="0">
      <alignment vertical="center"/>
    </xf>
    <xf numFmtId="0" fontId="30" fillId="0" borderId="0">
      <alignment vertical="center"/>
    </xf>
    <xf numFmtId="0" fontId="31" fillId="0" borderId="0" applyProtection="0"/>
    <xf numFmtId="0" fontId="31" fillId="0" borderId="0"/>
    <xf numFmtId="0" fontId="10" fillId="0" borderId="0"/>
    <xf numFmtId="0" fontId="10" fillId="0" borderId="0">
      <protection locked="0"/>
    </xf>
    <xf numFmtId="0" fontId="29" fillId="0" borderId="0">
      <alignment vertical="center"/>
    </xf>
    <xf numFmtId="0" fontId="32" fillId="0" borderId="0" applyProtection="0">
      <alignment vertical="center"/>
    </xf>
    <xf numFmtId="0" fontId="10" fillId="0" borderId="0" applyProtection="0">
      <alignment vertical="center"/>
    </xf>
    <xf numFmtId="0" fontId="29" fillId="0" borderId="0" applyProtection="0"/>
    <xf numFmtId="0" fontId="7" fillId="0" borderId="0"/>
    <xf numFmtId="0" fontId="29" fillId="0" borderId="0" applyProtection="0">
      <alignment vertical="center"/>
    </xf>
    <xf numFmtId="0" fontId="29" fillId="0" borderId="0">
      <alignment vertical="center"/>
    </xf>
    <xf numFmtId="0" fontId="7" fillId="0" borderId="0">
      <alignment vertical="center"/>
    </xf>
    <xf numFmtId="0" fontId="32" fillId="0" borderId="0">
      <protection locked="0"/>
    </xf>
    <xf numFmtId="0" fontId="7" fillId="0" borderId="0" applyProtection="0">
      <alignment vertical="center"/>
    </xf>
    <xf numFmtId="0" fontId="7" fillId="0" borderId="0">
      <protection locked="0"/>
    </xf>
    <xf numFmtId="0" fontId="29" fillId="0" borderId="0"/>
    <xf numFmtId="0" fontId="10" fillId="0" borderId="0" applyProtection="0"/>
    <xf numFmtId="0" fontId="7" fillId="0" borderId="0">
      <alignment vertical="center"/>
    </xf>
    <xf numFmtId="0" fontId="7" fillId="0" borderId="0">
      <alignment vertical="center"/>
    </xf>
    <xf numFmtId="0" fontId="10" fillId="33" borderId="0">
      <protection locked="0"/>
    </xf>
    <xf numFmtId="0" fontId="7" fillId="0" borderId="0"/>
    <xf numFmtId="0" fontId="31" fillId="0" borderId="0">
      <protection locked="0"/>
    </xf>
    <xf numFmtId="0" fontId="29" fillId="0" borderId="0">
      <protection locked="0"/>
    </xf>
    <xf numFmtId="0" fontId="7" fillId="0" borderId="0" applyProtection="0"/>
    <xf numFmtId="0" fontId="33" fillId="0" borderId="0"/>
    <xf numFmtId="0" fontId="7" fillId="0" borderId="0">
      <alignment vertical="center"/>
    </xf>
    <xf numFmtId="0" fontId="9" fillId="0" borderId="0"/>
    <xf numFmtId="0" fontId="29" fillId="0" borderId="0" applyProtection="0">
      <alignment vertical="center"/>
    </xf>
    <xf numFmtId="0" fontId="29" fillId="0" borderId="0">
      <alignment vertical="center"/>
    </xf>
  </cellStyleXfs>
  <cellXfs count="45">
    <xf numFmtId="0" fontId="0" fillId="0" borderId="0" xfId="0" applyAlignment="1">
      <alignment vertical="center"/>
    </xf>
    <xf numFmtId="0" fontId="0" fillId="0" borderId="0" xfId="0" applyFont="1" applyFill="1" applyAlignment="1">
      <alignment horizontal="center" vertical="center"/>
    </xf>
    <xf numFmtId="0" fontId="1" fillId="0" borderId="0" xfId="0" applyFont="1" applyFill="1" applyAlignment="1" applyProtection="1">
      <alignment horizontal="left" vertical="center" wrapText="1"/>
    </xf>
    <xf numFmtId="0" fontId="1" fillId="0" borderId="0" xfId="0" applyFont="1" applyFill="1" applyAlignment="1" applyProtection="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NumberFormat="1" applyFont="1" applyFill="1" applyAlignment="1">
      <alignment horizontal="center" vertical="center" wrapText="1"/>
    </xf>
    <xf numFmtId="0" fontId="4" fillId="0" borderId="0" xfId="58" applyNumberFormat="1" applyFont="1" applyFill="1" applyAlignment="1" applyProtection="1">
      <alignment horizontal="center" vertical="center" wrapText="1"/>
    </xf>
    <xf numFmtId="0" fontId="4" fillId="0" borderId="0" xfId="58"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5" fillId="0" borderId="0" xfId="0" applyNumberFormat="1" applyFont="1" applyFill="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4" fillId="0" borderId="0" xfId="58" applyNumberFormat="1" applyFont="1" applyFill="1" applyBorder="1" applyAlignment="1" applyProtection="1">
      <alignment vertical="center" wrapText="1"/>
    </xf>
    <xf numFmtId="0" fontId="2" fillId="0" borderId="0" xfId="58"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产业" xfId="49"/>
    <cellStyle name="常规 2 14" xfId="50"/>
    <cellStyle name="常规_Sheet1" xfId="51"/>
    <cellStyle name="常规 12 3 2 2 2" xfId="52"/>
    <cellStyle name="常规_副本西藏自治区贫困县统筹整合使用财政涉农资金情况统计表（模版）参考表" xfId="53"/>
    <cellStyle name="常规 6" xfId="54"/>
    <cellStyle name="常规_项目投入明细_10" xfId="55"/>
    <cellStyle name="常规_项目投入明细_11" xfId="56"/>
    <cellStyle name="常规 16" xfId="57"/>
    <cellStyle name="常规 51" xfId="58"/>
    <cellStyle name="常规 4" xfId="59"/>
    <cellStyle name="常规 22" xfId="60"/>
    <cellStyle name="常规 11" xfId="61"/>
    <cellStyle name="常规 2" xfId="62"/>
    <cellStyle name="常规 50" xfId="63"/>
    <cellStyle name="常规 3 2 4" xfId="64"/>
    <cellStyle name="常规 51 2" xfId="65"/>
    <cellStyle name="常规 2 2 2" xfId="66"/>
    <cellStyle name="常规 73" xfId="67"/>
    <cellStyle name="常规 10 5" xfId="68"/>
    <cellStyle name="常规 2 2 6" xfId="69"/>
    <cellStyle name="常规 2 11" xfId="70"/>
    <cellStyle name="常规 2 2" xfId="71"/>
    <cellStyle name="常规 3" xfId="72"/>
    <cellStyle name="常规 10" xfId="73"/>
    <cellStyle name="20% - 强调文字颜色 2 7 4 4" xfId="74"/>
    <cellStyle name="常规 8" xfId="75"/>
    <cellStyle name="常规_项目投入明细_8" xfId="76"/>
    <cellStyle name="常规 4 7" xfId="77"/>
    <cellStyle name="常规 2 2 2 2" xfId="78"/>
    <cellStyle name="常规_重新梳理十二五项目-3-10金主任办后改建设内容" xfId="79"/>
    <cellStyle name="常规 2 2 2_“十四五”支持西藏经济社会发展规划建设项目建议方案20210309 -修改年份-A3版" xfId="80"/>
    <cellStyle name="常规 2 3" xfId="81"/>
    <cellStyle name="常规 11 2" xfId="82"/>
    <cellStyle name="常规 5" xfId="8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8"/>
  <sheetViews>
    <sheetView tabSelected="1" view="pageBreakPreview" zoomScale="60" zoomScaleNormal="60" workbookViewId="0">
      <pane ySplit="1" topLeftCell="A2" activePane="bottomLeft" state="frozen"/>
      <selection/>
      <selection pane="bottomLeft" activeCell="E22" sqref="E22"/>
    </sheetView>
  </sheetViews>
  <sheetFormatPr defaultColWidth="9" defaultRowHeight="22.5"/>
  <cols>
    <col min="1" max="1" width="6.59166666666667" style="5" customWidth="1"/>
    <col min="2" max="2" width="12.5" style="6" customWidth="1"/>
    <col min="3" max="3" width="16.7166666666667" style="6" customWidth="1"/>
    <col min="4" max="4" width="12.675" style="6" customWidth="1"/>
    <col min="5" max="5" width="60.3166666666667" style="7" customWidth="1"/>
    <col min="6" max="7" width="10.6333333333333" style="5" customWidth="1"/>
    <col min="8" max="11" width="13.6333333333333" style="8" customWidth="1"/>
    <col min="12" max="12" width="12.6333333333333" style="8" customWidth="1"/>
    <col min="13" max="13" width="23.4333333333333" style="5" customWidth="1"/>
    <col min="14" max="14" width="42.3333333333333" style="7" customWidth="1"/>
    <col min="15" max="15" width="16.55" style="5" customWidth="1"/>
    <col min="16" max="16" width="13.3833333333333" style="5" customWidth="1"/>
    <col min="17" max="17" width="7.14166666666667" style="1" customWidth="1"/>
    <col min="18" max="18" width="11.85" style="1" customWidth="1"/>
    <col min="19" max="21" width="11.7833333333333" style="1" customWidth="1"/>
    <col min="22" max="23" width="9" style="1"/>
    <col min="24" max="26" width="9.10833333333333" style="8" customWidth="1"/>
    <col min="27" max="27" width="15.3083333333333" style="5" customWidth="1"/>
    <col min="28" max="28" width="7.14166666666667" style="1" customWidth="1"/>
    <col min="29" max="29" width="14.275" style="1" customWidth="1"/>
    <col min="30" max="32" width="11.7833333333333" style="1" customWidth="1"/>
    <col min="33" max="16384" width="9" style="1"/>
  </cols>
  <sheetData>
    <row r="1" s="1" customFormat="1" ht="58" customHeight="1" spans="1:27">
      <c r="A1" s="9" t="s">
        <v>0</v>
      </c>
      <c r="B1" s="9"/>
      <c r="C1" s="9"/>
      <c r="D1" s="9"/>
      <c r="E1" s="10"/>
      <c r="F1" s="9"/>
      <c r="G1" s="9"/>
      <c r="H1" s="9"/>
      <c r="I1" s="9"/>
      <c r="J1" s="9"/>
      <c r="K1" s="9"/>
      <c r="L1" s="9"/>
      <c r="M1" s="9"/>
      <c r="N1" s="10"/>
      <c r="O1" s="9"/>
      <c r="P1" s="9"/>
      <c r="X1" s="39"/>
      <c r="Y1" s="39"/>
      <c r="Z1" s="39"/>
      <c r="AA1" s="44"/>
    </row>
    <row r="2" s="2" customFormat="1" ht="36" customHeight="1" spans="1:23">
      <c r="A2" s="11" t="s">
        <v>1</v>
      </c>
      <c r="B2" s="11"/>
      <c r="C2" s="11"/>
      <c r="D2" s="11"/>
      <c r="E2" s="11"/>
      <c r="F2" s="11"/>
      <c r="G2" s="11"/>
      <c r="H2" s="12"/>
      <c r="I2" s="12"/>
      <c r="J2" s="12"/>
      <c r="K2" s="12"/>
      <c r="L2" s="12"/>
      <c r="M2" s="11"/>
      <c r="N2" s="11"/>
      <c r="O2" s="11"/>
      <c r="P2" s="11"/>
      <c r="Q2" s="1"/>
      <c r="R2" s="1"/>
      <c r="S2" s="1"/>
      <c r="T2" s="1"/>
      <c r="U2" s="1"/>
      <c r="V2" s="1"/>
      <c r="W2" s="1"/>
    </row>
    <row r="3" s="3" customFormat="1" ht="65" customHeight="1" spans="1:23">
      <c r="A3" s="13" t="s">
        <v>2</v>
      </c>
      <c r="B3" s="14" t="s">
        <v>3</v>
      </c>
      <c r="C3" s="14" t="s">
        <v>4</v>
      </c>
      <c r="D3" s="14" t="s">
        <v>5</v>
      </c>
      <c r="E3" s="14" t="s">
        <v>6</v>
      </c>
      <c r="F3" s="14" t="s">
        <v>7</v>
      </c>
      <c r="G3" s="14" t="s">
        <v>8</v>
      </c>
      <c r="H3" s="15" t="s">
        <v>9</v>
      </c>
      <c r="I3" s="31"/>
      <c r="J3" s="31"/>
      <c r="K3" s="32"/>
      <c r="L3" s="33" t="s">
        <v>10</v>
      </c>
      <c r="M3" s="34" t="s">
        <v>11</v>
      </c>
      <c r="N3" s="14" t="s">
        <v>12</v>
      </c>
      <c r="O3" s="14" t="s">
        <v>13</v>
      </c>
      <c r="P3" s="14" t="s">
        <v>14</v>
      </c>
      <c r="Q3" s="40" t="s">
        <v>15</v>
      </c>
      <c r="R3" s="41" t="s">
        <v>16</v>
      </c>
      <c r="S3" s="41" t="s">
        <v>17</v>
      </c>
      <c r="T3" s="41" t="s">
        <v>18</v>
      </c>
      <c r="U3" s="41" t="s">
        <v>19</v>
      </c>
      <c r="V3" s="42" t="s">
        <v>20</v>
      </c>
      <c r="W3" s="42" t="s">
        <v>21</v>
      </c>
    </row>
    <row r="4" s="3" customFormat="1" ht="76" customHeight="1" spans="1:23">
      <c r="A4" s="16"/>
      <c r="B4" s="17"/>
      <c r="C4" s="17"/>
      <c r="D4" s="17"/>
      <c r="E4" s="17"/>
      <c r="F4" s="17"/>
      <c r="G4" s="17"/>
      <c r="H4" s="18" t="s">
        <v>22</v>
      </c>
      <c r="I4" s="18" t="s">
        <v>23</v>
      </c>
      <c r="J4" s="18" t="s">
        <v>24</v>
      </c>
      <c r="K4" s="18" t="s">
        <v>25</v>
      </c>
      <c r="L4" s="35"/>
      <c r="M4" s="36"/>
      <c r="N4" s="17"/>
      <c r="O4" s="17"/>
      <c r="P4" s="17"/>
      <c r="Q4" s="40"/>
      <c r="R4" s="41"/>
      <c r="S4" s="41"/>
      <c r="T4" s="41"/>
      <c r="U4" s="41"/>
      <c r="V4" s="42"/>
      <c r="W4" s="42"/>
    </row>
    <row r="5" s="3" customFormat="1" ht="36" customHeight="1" spans="1:23">
      <c r="A5" s="19" t="s">
        <v>26</v>
      </c>
      <c r="B5" s="20">
        <v>1</v>
      </c>
      <c r="C5" s="20">
        <v>2</v>
      </c>
      <c r="D5" s="20">
        <v>3</v>
      </c>
      <c r="E5" s="20">
        <v>4</v>
      </c>
      <c r="F5" s="20">
        <v>5</v>
      </c>
      <c r="G5" s="20">
        <v>6</v>
      </c>
      <c r="H5" s="18">
        <v>7</v>
      </c>
      <c r="I5" s="18">
        <v>8</v>
      </c>
      <c r="J5" s="18">
        <v>9</v>
      </c>
      <c r="K5" s="18">
        <v>10</v>
      </c>
      <c r="L5" s="18">
        <v>11</v>
      </c>
      <c r="M5" s="20">
        <v>12</v>
      </c>
      <c r="N5" s="20">
        <v>13</v>
      </c>
      <c r="O5" s="20">
        <v>14</v>
      </c>
      <c r="P5" s="20">
        <v>15</v>
      </c>
      <c r="Q5" s="1"/>
      <c r="R5" s="1"/>
      <c r="S5" s="1"/>
      <c r="T5" s="1"/>
      <c r="U5" s="1"/>
      <c r="V5" s="1"/>
      <c r="W5" s="1"/>
    </row>
    <row r="6" s="4" customFormat="1" ht="36" customHeight="1" spans="1:27">
      <c r="A6" s="21" t="s">
        <v>27</v>
      </c>
      <c r="B6" s="22"/>
      <c r="C6" s="22"/>
      <c r="D6" s="23"/>
      <c r="E6" s="24">
        <f t="shared" ref="E6:L6" si="0">E7+E19+E39+E43+E45+E47</f>
        <v>34</v>
      </c>
      <c r="F6" s="24"/>
      <c r="G6" s="24"/>
      <c r="H6" s="24">
        <f t="shared" si="0"/>
        <v>20232.31</v>
      </c>
      <c r="I6" s="24">
        <f t="shared" si="0"/>
        <v>20042.31</v>
      </c>
      <c r="J6" s="24">
        <f t="shared" si="0"/>
        <v>190</v>
      </c>
      <c r="K6" s="24">
        <f t="shared" si="0"/>
        <v>0</v>
      </c>
      <c r="L6" s="24">
        <f t="shared" si="0"/>
        <v>1311.23</v>
      </c>
      <c r="M6" s="24"/>
      <c r="N6" s="37"/>
      <c r="O6" s="24"/>
      <c r="P6" s="24"/>
      <c r="X6" s="43"/>
      <c r="Y6" s="43"/>
      <c r="Z6" s="43"/>
      <c r="AA6" s="42"/>
    </row>
    <row r="7" s="4" customFormat="1" ht="36" customHeight="1" spans="1:27">
      <c r="A7" s="24" t="s">
        <v>28</v>
      </c>
      <c r="B7" s="24"/>
      <c r="C7" s="24"/>
      <c r="D7" s="24"/>
      <c r="E7" s="24">
        <v>11</v>
      </c>
      <c r="F7" s="24"/>
      <c r="G7" s="24"/>
      <c r="H7" s="25">
        <f t="shared" ref="H7:L7" si="1">SUM(H8:H18)</f>
        <v>9140.4</v>
      </c>
      <c r="I7" s="25">
        <f t="shared" si="1"/>
        <v>8950.4</v>
      </c>
      <c r="J7" s="25">
        <f t="shared" si="1"/>
        <v>190</v>
      </c>
      <c r="K7" s="25">
        <f t="shared" si="1"/>
        <v>0</v>
      </c>
      <c r="L7" s="25">
        <f t="shared" si="1"/>
        <v>642</v>
      </c>
      <c r="M7" s="24"/>
      <c r="N7" s="37"/>
      <c r="O7" s="24"/>
      <c r="P7" s="24"/>
      <c r="X7" s="43"/>
      <c r="Y7" s="43"/>
      <c r="Z7" s="43"/>
      <c r="AA7" s="42"/>
    </row>
    <row r="8" ht="262" customHeight="1" spans="1:18">
      <c r="A8" s="26">
        <v>1</v>
      </c>
      <c r="B8" s="26" t="s">
        <v>29</v>
      </c>
      <c r="C8" s="26" t="s">
        <v>30</v>
      </c>
      <c r="D8" s="26" t="s">
        <v>31</v>
      </c>
      <c r="E8" s="27" t="s">
        <v>32</v>
      </c>
      <c r="F8" s="26" t="s">
        <v>33</v>
      </c>
      <c r="G8" s="26" t="s">
        <v>34</v>
      </c>
      <c r="H8" s="28">
        <f t="shared" ref="H8:H18" si="2">I8+J8+K8</f>
        <v>1320</v>
      </c>
      <c r="I8" s="28">
        <v>1200</v>
      </c>
      <c r="J8" s="28">
        <v>120</v>
      </c>
      <c r="K8" s="28"/>
      <c r="L8" s="28">
        <v>40</v>
      </c>
      <c r="M8" s="26" t="s">
        <v>35</v>
      </c>
      <c r="N8" s="27" t="s">
        <v>36</v>
      </c>
      <c r="O8" s="26" t="s">
        <v>37</v>
      </c>
      <c r="P8" s="26"/>
      <c r="Q8" s="1">
        <v>1</v>
      </c>
      <c r="R8" s="1">
        <v>1</v>
      </c>
    </row>
    <row r="9" ht="150" customHeight="1" spans="1:18">
      <c r="A9" s="26">
        <v>2</v>
      </c>
      <c r="B9" s="26" t="s">
        <v>29</v>
      </c>
      <c r="C9" s="26" t="s">
        <v>38</v>
      </c>
      <c r="D9" s="26" t="s">
        <v>39</v>
      </c>
      <c r="E9" s="27" t="s">
        <v>40</v>
      </c>
      <c r="F9" s="26" t="s">
        <v>33</v>
      </c>
      <c r="G9" s="26" t="s">
        <v>41</v>
      </c>
      <c r="H9" s="28">
        <f t="shared" si="2"/>
        <v>600</v>
      </c>
      <c r="I9" s="28">
        <v>600</v>
      </c>
      <c r="J9" s="28"/>
      <c r="K9" s="28"/>
      <c r="L9" s="28">
        <v>60</v>
      </c>
      <c r="M9" s="26" t="s">
        <v>42</v>
      </c>
      <c r="N9" s="27" t="s">
        <v>43</v>
      </c>
      <c r="O9" s="26" t="s">
        <v>44</v>
      </c>
      <c r="P9" s="26"/>
      <c r="Q9" s="1">
        <v>1</v>
      </c>
      <c r="R9" s="1">
        <v>3</v>
      </c>
    </row>
    <row r="10" ht="230" customHeight="1" spans="1:18">
      <c r="A10" s="26">
        <v>3</v>
      </c>
      <c r="B10" s="26" t="s">
        <v>29</v>
      </c>
      <c r="C10" s="26" t="s">
        <v>45</v>
      </c>
      <c r="D10" s="26" t="s">
        <v>46</v>
      </c>
      <c r="E10" s="27" t="s">
        <v>47</v>
      </c>
      <c r="F10" s="26" t="s">
        <v>33</v>
      </c>
      <c r="G10" s="26" t="s">
        <v>41</v>
      </c>
      <c r="H10" s="28">
        <f t="shared" si="2"/>
        <v>1890</v>
      </c>
      <c r="I10" s="28">
        <v>1890</v>
      </c>
      <c r="J10" s="28"/>
      <c r="K10" s="28"/>
      <c r="L10" s="28">
        <v>189</v>
      </c>
      <c r="M10" s="26" t="s">
        <v>48</v>
      </c>
      <c r="N10" s="27" t="s">
        <v>49</v>
      </c>
      <c r="O10" s="26" t="s">
        <v>50</v>
      </c>
      <c r="P10" s="26"/>
      <c r="Q10" s="1">
        <v>1</v>
      </c>
      <c r="R10" s="1">
        <v>1</v>
      </c>
    </row>
    <row r="11" ht="145" customHeight="1" spans="1:18">
      <c r="A11" s="26">
        <v>4</v>
      </c>
      <c r="B11" s="26" t="s">
        <v>29</v>
      </c>
      <c r="C11" s="26" t="s">
        <v>51</v>
      </c>
      <c r="D11" s="26" t="s">
        <v>52</v>
      </c>
      <c r="E11" s="27" t="s">
        <v>53</v>
      </c>
      <c r="F11" s="26" t="s">
        <v>33</v>
      </c>
      <c r="G11" s="26" t="s">
        <v>41</v>
      </c>
      <c r="H11" s="28">
        <f t="shared" si="2"/>
        <v>770</v>
      </c>
      <c r="I11" s="28">
        <v>700</v>
      </c>
      <c r="J11" s="28">
        <v>70</v>
      </c>
      <c r="K11" s="28"/>
      <c r="L11" s="28">
        <v>3</v>
      </c>
      <c r="M11" s="26" t="s">
        <v>54</v>
      </c>
      <c r="N11" s="27" t="s">
        <v>55</v>
      </c>
      <c r="O11" s="26" t="s">
        <v>56</v>
      </c>
      <c r="P11" s="26"/>
      <c r="Q11" s="1">
        <v>1</v>
      </c>
      <c r="R11" s="1">
        <v>2</v>
      </c>
    </row>
    <row r="12" ht="278" customHeight="1" spans="1:18">
      <c r="A12" s="26">
        <v>5</v>
      </c>
      <c r="B12" s="26" t="s">
        <v>29</v>
      </c>
      <c r="C12" s="26" t="s">
        <v>57</v>
      </c>
      <c r="D12" s="26" t="s">
        <v>58</v>
      </c>
      <c r="E12" s="27" t="s">
        <v>59</v>
      </c>
      <c r="F12" s="26" t="s">
        <v>33</v>
      </c>
      <c r="G12" s="26" t="s">
        <v>41</v>
      </c>
      <c r="H12" s="28">
        <f t="shared" si="2"/>
        <v>1000</v>
      </c>
      <c r="I12" s="28">
        <v>1000</v>
      </c>
      <c r="J12" s="28"/>
      <c r="K12" s="28"/>
      <c r="L12" s="28">
        <v>100</v>
      </c>
      <c r="M12" s="26" t="s">
        <v>60</v>
      </c>
      <c r="N12" s="27" t="s">
        <v>61</v>
      </c>
      <c r="O12" s="26" t="s">
        <v>50</v>
      </c>
      <c r="P12" s="26"/>
      <c r="Q12" s="1">
        <v>1</v>
      </c>
      <c r="R12" s="1">
        <v>1</v>
      </c>
    </row>
    <row r="13" ht="164" customHeight="1" spans="1:18">
      <c r="A13" s="26">
        <v>6</v>
      </c>
      <c r="B13" s="26" t="s">
        <v>29</v>
      </c>
      <c r="C13" s="26" t="s">
        <v>62</v>
      </c>
      <c r="D13" s="26" t="s">
        <v>29</v>
      </c>
      <c r="E13" s="27" t="s">
        <v>63</v>
      </c>
      <c r="F13" s="26" t="s">
        <v>33</v>
      </c>
      <c r="G13" s="26" t="s">
        <v>41</v>
      </c>
      <c r="H13" s="28">
        <f t="shared" si="2"/>
        <v>670.4</v>
      </c>
      <c r="I13" s="28">
        <v>670.4</v>
      </c>
      <c r="J13" s="28"/>
      <c r="K13" s="28"/>
      <c r="L13" s="28"/>
      <c r="M13" s="26"/>
      <c r="N13" s="38" t="s">
        <v>64</v>
      </c>
      <c r="O13" s="26" t="s">
        <v>65</v>
      </c>
      <c r="P13" s="26"/>
      <c r="Q13" s="1">
        <v>1</v>
      </c>
      <c r="R13" s="1">
        <v>2</v>
      </c>
    </row>
    <row r="14" ht="172" customHeight="1" spans="1:18">
      <c r="A14" s="26">
        <v>7</v>
      </c>
      <c r="B14" s="26" t="s">
        <v>29</v>
      </c>
      <c r="C14" s="26" t="s">
        <v>66</v>
      </c>
      <c r="D14" s="26" t="s">
        <v>67</v>
      </c>
      <c r="E14" s="27" t="s">
        <v>68</v>
      </c>
      <c r="F14" s="26" t="s">
        <v>33</v>
      </c>
      <c r="G14" s="26" t="s">
        <v>41</v>
      </c>
      <c r="H14" s="28">
        <f t="shared" si="2"/>
        <v>400</v>
      </c>
      <c r="I14" s="28">
        <v>400</v>
      </c>
      <c r="J14" s="28"/>
      <c r="K14" s="28"/>
      <c r="L14" s="28">
        <v>40</v>
      </c>
      <c r="M14" s="26" t="s">
        <v>69</v>
      </c>
      <c r="N14" s="27" t="s">
        <v>70</v>
      </c>
      <c r="O14" s="26" t="s">
        <v>50</v>
      </c>
      <c r="P14" s="26"/>
      <c r="Q14" s="1">
        <v>1</v>
      </c>
      <c r="R14" s="1">
        <v>1</v>
      </c>
    </row>
    <row r="15" ht="163" customHeight="1" spans="1:18">
      <c r="A15" s="26">
        <v>8</v>
      </c>
      <c r="B15" s="26" t="s">
        <v>29</v>
      </c>
      <c r="C15" s="26" t="s">
        <v>71</v>
      </c>
      <c r="D15" s="26" t="s">
        <v>72</v>
      </c>
      <c r="E15" s="27" t="s">
        <v>73</v>
      </c>
      <c r="F15" s="26" t="s">
        <v>33</v>
      </c>
      <c r="G15" s="26" t="s">
        <v>41</v>
      </c>
      <c r="H15" s="28">
        <f t="shared" si="2"/>
        <v>1500</v>
      </c>
      <c r="I15" s="28">
        <v>1500</v>
      </c>
      <c r="J15" s="28"/>
      <c r="K15" s="28"/>
      <c r="L15" s="28">
        <v>150</v>
      </c>
      <c r="M15" s="26" t="s">
        <v>74</v>
      </c>
      <c r="N15" s="27" t="s">
        <v>75</v>
      </c>
      <c r="O15" s="26" t="s">
        <v>50</v>
      </c>
      <c r="P15" s="26"/>
      <c r="Q15" s="1">
        <v>1</v>
      </c>
      <c r="R15" s="1">
        <v>3</v>
      </c>
    </row>
    <row r="16" ht="169" customHeight="1" spans="1:18">
      <c r="A16" s="26">
        <v>9</v>
      </c>
      <c r="B16" s="26" t="s">
        <v>29</v>
      </c>
      <c r="C16" s="26" t="s">
        <v>76</v>
      </c>
      <c r="D16" s="26" t="s">
        <v>77</v>
      </c>
      <c r="E16" s="27" t="s">
        <v>78</v>
      </c>
      <c r="F16" s="26" t="s">
        <v>33</v>
      </c>
      <c r="G16" s="26" t="s">
        <v>79</v>
      </c>
      <c r="H16" s="28">
        <f t="shared" si="2"/>
        <v>240</v>
      </c>
      <c r="I16" s="28">
        <v>240</v>
      </c>
      <c r="J16" s="28"/>
      <c r="K16" s="28"/>
      <c r="L16" s="28"/>
      <c r="M16" s="26" t="s">
        <v>80</v>
      </c>
      <c r="N16" s="27" t="s">
        <v>81</v>
      </c>
      <c r="O16" s="26" t="s">
        <v>82</v>
      </c>
      <c r="P16" s="26"/>
      <c r="Q16" s="1">
        <v>1</v>
      </c>
      <c r="R16" s="1">
        <v>3</v>
      </c>
    </row>
    <row r="17" ht="165" customHeight="1" spans="1:18">
      <c r="A17" s="26">
        <v>10</v>
      </c>
      <c r="B17" s="26" t="s">
        <v>29</v>
      </c>
      <c r="C17" s="26" t="s">
        <v>83</v>
      </c>
      <c r="D17" s="26" t="s">
        <v>84</v>
      </c>
      <c r="E17" s="27" t="s">
        <v>85</v>
      </c>
      <c r="F17" s="26" t="s">
        <v>33</v>
      </c>
      <c r="G17" s="26" t="s">
        <v>79</v>
      </c>
      <c r="H17" s="28">
        <f t="shared" si="2"/>
        <v>150</v>
      </c>
      <c r="I17" s="28">
        <v>150</v>
      </c>
      <c r="J17" s="28"/>
      <c r="K17" s="28"/>
      <c r="L17" s="28"/>
      <c r="M17" s="26" t="s">
        <v>86</v>
      </c>
      <c r="N17" s="27" t="s">
        <v>87</v>
      </c>
      <c r="O17" s="26" t="s">
        <v>82</v>
      </c>
      <c r="P17" s="26"/>
      <c r="Q17" s="1">
        <v>1</v>
      </c>
      <c r="R17" s="1">
        <v>3</v>
      </c>
    </row>
    <row r="18" ht="153" customHeight="1" spans="1:18">
      <c r="A18" s="26">
        <v>11</v>
      </c>
      <c r="B18" s="26" t="s">
        <v>29</v>
      </c>
      <c r="C18" s="26" t="s">
        <v>88</v>
      </c>
      <c r="D18" s="26" t="s">
        <v>89</v>
      </c>
      <c r="E18" s="27" t="s">
        <v>90</v>
      </c>
      <c r="F18" s="26" t="s">
        <v>33</v>
      </c>
      <c r="G18" s="26" t="s">
        <v>41</v>
      </c>
      <c r="H18" s="28">
        <f t="shared" si="2"/>
        <v>600</v>
      </c>
      <c r="I18" s="28">
        <v>600</v>
      </c>
      <c r="J18" s="28"/>
      <c r="K18" s="28"/>
      <c r="L18" s="28">
        <v>60</v>
      </c>
      <c r="M18" s="26" t="s">
        <v>91</v>
      </c>
      <c r="N18" s="27" t="s">
        <v>92</v>
      </c>
      <c r="O18" s="26" t="s">
        <v>50</v>
      </c>
      <c r="P18" s="26"/>
      <c r="Q18" s="1">
        <v>1</v>
      </c>
      <c r="R18" s="1">
        <v>1</v>
      </c>
    </row>
    <row r="19" s="4" customFormat="1" ht="36" customHeight="1" spans="1:27">
      <c r="A19" s="29" t="s">
        <v>93</v>
      </c>
      <c r="B19" s="29"/>
      <c r="C19" s="29"/>
      <c r="D19" s="29"/>
      <c r="E19" s="24">
        <f t="shared" ref="E19:L19" si="3">E20+E31</f>
        <v>17</v>
      </c>
      <c r="F19" s="24"/>
      <c r="G19" s="24"/>
      <c r="H19" s="24">
        <f t="shared" si="3"/>
        <v>5175.91</v>
      </c>
      <c r="I19" s="24">
        <f t="shared" si="3"/>
        <v>5175.91</v>
      </c>
      <c r="J19" s="24">
        <f t="shared" si="3"/>
        <v>0</v>
      </c>
      <c r="K19" s="24">
        <f t="shared" si="3"/>
        <v>0</v>
      </c>
      <c r="L19" s="24">
        <f t="shared" si="3"/>
        <v>191.63</v>
      </c>
      <c r="M19" s="24"/>
      <c r="N19" s="37"/>
      <c r="O19" s="24"/>
      <c r="P19" s="24"/>
      <c r="X19" s="43"/>
      <c r="Y19" s="43"/>
      <c r="Z19" s="43"/>
      <c r="AA19" s="42"/>
    </row>
    <row r="20" s="4" customFormat="1" ht="36" customHeight="1" spans="1:27">
      <c r="A20" s="21" t="s">
        <v>94</v>
      </c>
      <c r="B20" s="22"/>
      <c r="C20" s="22"/>
      <c r="D20" s="23"/>
      <c r="E20" s="24">
        <v>10</v>
      </c>
      <c r="F20" s="24"/>
      <c r="G20" s="24"/>
      <c r="H20" s="25">
        <f t="shared" ref="H20:L20" si="4">SUM(H21:H30)</f>
        <v>2482.91</v>
      </c>
      <c r="I20" s="25">
        <f t="shared" si="4"/>
        <v>2482.91</v>
      </c>
      <c r="J20" s="25">
        <f t="shared" si="4"/>
        <v>0</v>
      </c>
      <c r="K20" s="25">
        <f t="shared" si="4"/>
        <v>0</v>
      </c>
      <c r="L20" s="25">
        <f t="shared" si="4"/>
        <v>74.48</v>
      </c>
      <c r="M20" s="24"/>
      <c r="N20" s="37"/>
      <c r="O20" s="24"/>
      <c r="P20" s="24"/>
      <c r="X20" s="43"/>
      <c r="Y20" s="43"/>
      <c r="Z20" s="43"/>
      <c r="AA20" s="42"/>
    </row>
    <row r="21" ht="207" customHeight="1" spans="1:19">
      <c r="A21" s="26">
        <v>1</v>
      </c>
      <c r="B21" s="26" t="s">
        <v>29</v>
      </c>
      <c r="C21" s="26" t="s">
        <v>95</v>
      </c>
      <c r="D21" s="26" t="s">
        <v>96</v>
      </c>
      <c r="E21" s="27" t="s">
        <v>97</v>
      </c>
      <c r="F21" s="26" t="s">
        <v>33</v>
      </c>
      <c r="G21" s="26" t="s">
        <v>98</v>
      </c>
      <c r="H21" s="28">
        <f t="shared" ref="H21:H30" si="5">I21+J21+K21</f>
        <v>536.96</v>
      </c>
      <c r="I21" s="28">
        <v>536.96</v>
      </c>
      <c r="J21" s="28"/>
      <c r="K21" s="28"/>
      <c r="L21" s="28">
        <v>16.11</v>
      </c>
      <c r="M21" s="26"/>
      <c r="N21" s="30" t="s">
        <v>99</v>
      </c>
      <c r="O21" s="26" t="s">
        <v>100</v>
      </c>
      <c r="P21" s="26"/>
      <c r="Q21" s="1">
        <v>1</v>
      </c>
      <c r="S21" s="1">
        <v>1</v>
      </c>
    </row>
    <row r="22" ht="327" customHeight="1" spans="1:19">
      <c r="A22" s="26">
        <v>2</v>
      </c>
      <c r="B22" s="26" t="s">
        <v>29</v>
      </c>
      <c r="C22" s="26" t="s">
        <v>101</v>
      </c>
      <c r="D22" s="26" t="s">
        <v>102</v>
      </c>
      <c r="E22" s="27" t="s">
        <v>103</v>
      </c>
      <c r="F22" s="26" t="s">
        <v>104</v>
      </c>
      <c r="G22" s="26" t="s">
        <v>98</v>
      </c>
      <c r="H22" s="28">
        <f t="shared" si="5"/>
        <v>545.3</v>
      </c>
      <c r="I22" s="28">
        <v>545.3</v>
      </c>
      <c r="J22" s="28"/>
      <c r="K22" s="28"/>
      <c r="L22" s="28">
        <v>16.36</v>
      </c>
      <c r="M22" s="26"/>
      <c r="N22" s="30" t="s">
        <v>105</v>
      </c>
      <c r="O22" s="26" t="s">
        <v>100</v>
      </c>
      <c r="P22" s="26"/>
      <c r="Q22" s="1">
        <v>1</v>
      </c>
      <c r="S22" s="1">
        <v>1</v>
      </c>
    </row>
    <row r="23" ht="227" customHeight="1" spans="1:19">
      <c r="A23" s="26">
        <v>3</v>
      </c>
      <c r="B23" s="26" t="s">
        <v>29</v>
      </c>
      <c r="C23" s="26" t="s">
        <v>106</v>
      </c>
      <c r="D23" s="26" t="s">
        <v>107</v>
      </c>
      <c r="E23" s="27" t="s">
        <v>108</v>
      </c>
      <c r="F23" s="26" t="s">
        <v>33</v>
      </c>
      <c r="G23" s="26" t="s">
        <v>98</v>
      </c>
      <c r="H23" s="28">
        <f t="shared" si="5"/>
        <v>106.77</v>
      </c>
      <c r="I23" s="28">
        <v>106.77</v>
      </c>
      <c r="J23" s="28"/>
      <c r="K23" s="28"/>
      <c r="L23" s="28">
        <v>3.2</v>
      </c>
      <c r="M23" s="26"/>
      <c r="N23" s="30" t="s">
        <v>109</v>
      </c>
      <c r="O23" s="26" t="s">
        <v>110</v>
      </c>
      <c r="P23" s="26"/>
      <c r="Q23" s="1">
        <v>1</v>
      </c>
      <c r="S23" s="1">
        <v>1</v>
      </c>
    </row>
    <row r="24" ht="229" customHeight="1" spans="1:19">
      <c r="A24" s="26">
        <v>4</v>
      </c>
      <c r="B24" s="26" t="s">
        <v>29</v>
      </c>
      <c r="C24" s="26" t="s">
        <v>111</v>
      </c>
      <c r="D24" s="26" t="s">
        <v>112</v>
      </c>
      <c r="E24" s="27" t="s">
        <v>113</v>
      </c>
      <c r="F24" s="26" t="s">
        <v>104</v>
      </c>
      <c r="G24" s="26" t="s">
        <v>98</v>
      </c>
      <c r="H24" s="28">
        <f t="shared" si="5"/>
        <v>306.58</v>
      </c>
      <c r="I24" s="28">
        <v>306.58</v>
      </c>
      <c r="J24" s="28"/>
      <c r="K24" s="28"/>
      <c r="L24" s="28">
        <v>9.2</v>
      </c>
      <c r="M24" s="26"/>
      <c r="N24" s="30" t="s">
        <v>114</v>
      </c>
      <c r="O24" s="26" t="s">
        <v>110</v>
      </c>
      <c r="P24" s="26"/>
      <c r="Q24" s="1">
        <v>1</v>
      </c>
      <c r="S24" s="1">
        <v>1</v>
      </c>
    </row>
    <row r="25" ht="138" customHeight="1" spans="1:19">
      <c r="A25" s="26">
        <v>5</v>
      </c>
      <c r="B25" s="26" t="s">
        <v>29</v>
      </c>
      <c r="C25" s="26" t="s">
        <v>115</v>
      </c>
      <c r="D25" s="26" t="s">
        <v>116</v>
      </c>
      <c r="E25" s="27" t="s">
        <v>117</v>
      </c>
      <c r="F25" s="26" t="s">
        <v>33</v>
      </c>
      <c r="G25" s="26" t="s">
        <v>98</v>
      </c>
      <c r="H25" s="28">
        <f t="shared" si="5"/>
        <v>253.07</v>
      </c>
      <c r="I25" s="28">
        <v>253.07</v>
      </c>
      <c r="J25" s="28"/>
      <c r="K25" s="28"/>
      <c r="L25" s="28">
        <v>7.59</v>
      </c>
      <c r="M25" s="26"/>
      <c r="N25" s="27" t="s">
        <v>118</v>
      </c>
      <c r="O25" s="26" t="s">
        <v>110</v>
      </c>
      <c r="P25" s="26"/>
      <c r="Q25" s="1">
        <v>1</v>
      </c>
      <c r="S25" s="1">
        <v>1</v>
      </c>
    </row>
    <row r="26" ht="150" customHeight="1" spans="1:19">
      <c r="A26" s="26">
        <v>6</v>
      </c>
      <c r="B26" s="26" t="s">
        <v>29</v>
      </c>
      <c r="C26" s="26" t="s">
        <v>119</v>
      </c>
      <c r="D26" s="26" t="s">
        <v>120</v>
      </c>
      <c r="E26" s="27" t="s">
        <v>121</v>
      </c>
      <c r="F26" s="26" t="s">
        <v>33</v>
      </c>
      <c r="G26" s="26" t="s">
        <v>98</v>
      </c>
      <c r="H26" s="28">
        <f t="shared" si="5"/>
        <v>177.06</v>
      </c>
      <c r="I26" s="28">
        <v>177.06</v>
      </c>
      <c r="J26" s="28"/>
      <c r="K26" s="28"/>
      <c r="L26" s="28">
        <v>5.31</v>
      </c>
      <c r="M26" s="26"/>
      <c r="N26" s="27" t="s">
        <v>122</v>
      </c>
      <c r="O26" s="26" t="s">
        <v>110</v>
      </c>
      <c r="P26" s="26"/>
      <c r="Q26" s="1">
        <v>1</v>
      </c>
      <c r="S26" s="1">
        <v>1</v>
      </c>
    </row>
    <row r="27" ht="146" customHeight="1" spans="1:19">
      <c r="A27" s="26">
        <v>7</v>
      </c>
      <c r="B27" s="26" t="s">
        <v>29</v>
      </c>
      <c r="C27" s="26" t="s">
        <v>123</v>
      </c>
      <c r="D27" s="26" t="s">
        <v>124</v>
      </c>
      <c r="E27" s="27" t="s">
        <v>125</v>
      </c>
      <c r="F27" s="26" t="s">
        <v>104</v>
      </c>
      <c r="G27" s="26" t="s">
        <v>98</v>
      </c>
      <c r="H27" s="28">
        <f t="shared" si="5"/>
        <v>149.72</v>
      </c>
      <c r="I27" s="28">
        <v>149.72</v>
      </c>
      <c r="J27" s="28"/>
      <c r="K27" s="28"/>
      <c r="L27" s="28">
        <v>4.49</v>
      </c>
      <c r="M27" s="26"/>
      <c r="N27" s="27" t="s">
        <v>126</v>
      </c>
      <c r="O27" s="26" t="s">
        <v>110</v>
      </c>
      <c r="P27" s="26"/>
      <c r="Q27" s="1">
        <v>1</v>
      </c>
      <c r="S27" s="1">
        <v>1</v>
      </c>
    </row>
    <row r="28" ht="122" customHeight="1" spans="1:19">
      <c r="A28" s="26">
        <v>8</v>
      </c>
      <c r="B28" s="26" t="s">
        <v>29</v>
      </c>
      <c r="C28" s="26" t="s">
        <v>127</v>
      </c>
      <c r="D28" s="26" t="s">
        <v>128</v>
      </c>
      <c r="E28" s="27" t="s">
        <v>129</v>
      </c>
      <c r="F28" s="26" t="s">
        <v>33</v>
      </c>
      <c r="G28" s="26" t="s">
        <v>98</v>
      </c>
      <c r="H28" s="28">
        <f t="shared" si="5"/>
        <v>85</v>
      </c>
      <c r="I28" s="28">
        <v>85</v>
      </c>
      <c r="J28" s="28"/>
      <c r="K28" s="28"/>
      <c r="L28" s="28">
        <v>2.55</v>
      </c>
      <c r="M28" s="26"/>
      <c r="N28" s="27" t="s">
        <v>130</v>
      </c>
      <c r="O28" s="26" t="s">
        <v>110</v>
      </c>
      <c r="P28" s="26"/>
      <c r="Q28" s="1">
        <v>1</v>
      </c>
      <c r="S28" s="1">
        <v>1</v>
      </c>
    </row>
    <row r="29" ht="121" customHeight="1" spans="1:19">
      <c r="A29" s="26">
        <v>9</v>
      </c>
      <c r="B29" s="26" t="s">
        <v>29</v>
      </c>
      <c r="C29" s="26" t="s">
        <v>131</v>
      </c>
      <c r="D29" s="26" t="s">
        <v>132</v>
      </c>
      <c r="E29" s="27" t="s">
        <v>133</v>
      </c>
      <c r="F29" s="26" t="s">
        <v>33</v>
      </c>
      <c r="G29" s="26" t="s">
        <v>98</v>
      </c>
      <c r="H29" s="28">
        <f t="shared" si="5"/>
        <v>107.83</v>
      </c>
      <c r="I29" s="28">
        <v>107.83</v>
      </c>
      <c r="J29" s="28"/>
      <c r="K29" s="28"/>
      <c r="L29" s="28">
        <v>3.23</v>
      </c>
      <c r="M29" s="26"/>
      <c r="N29" s="27" t="s">
        <v>134</v>
      </c>
      <c r="O29" s="26" t="s">
        <v>110</v>
      </c>
      <c r="P29" s="26"/>
      <c r="Q29" s="1">
        <v>1</v>
      </c>
      <c r="S29" s="1">
        <v>1</v>
      </c>
    </row>
    <row r="30" ht="247" customHeight="1" spans="1:19">
      <c r="A30" s="26">
        <v>10</v>
      </c>
      <c r="B30" s="26" t="s">
        <v>29</v>
      </c>
      <c r="C30" s="26" t="s">
        <v>135</v>
      </c>
      <c r="D30" s="26" t="s">
        <v>136</v>
      </c>
      <c r="E30" s="27" t="s">
        <v>137</v>
      </c>
      <c r="F30" s="26" t="s">
        <v>104</v>
      </c>
      <c r="G30" s="26" t="s">
        <v>98</v>
      </c>
      <c r="H30" s="28">
        <f t="shared" si="5"/>
        <v>214.62</v>
      </c>
      <c r="I30" s="28">
        <v>214.62</v>
      </c>
      <c r="J30" s="28"/>
      <c r="K30" s="28"/>
      <c r="L30" s="28">
        <v>6.44</v>
      </c>
      <c r="M30" s="26"/>
      <c r="N30" s="30" t="s">
        <v>138</v>
      </c>
      <c r="O30" s="26" t="s">
        <v>110</v>
      </c>
      <c r="P30" s="26"/>
      <c r="Q30" s="1">
        <v>1</v>
      </c>
      <c r="S30" s="1">
        <v>1</v>
      </c>
    </row>
    <row r="31" s="4" customFormat="1" ht="36" customHeight="1" spans="1:27">
      <c r="A31" s="21" t="s">
        <v>139</v>
      </c>
      <c r="B31" s="22"/>
      <c r="C31" s="22"/>
      <c r="D31" s="23"/>
      <c r="E31" s="24">
        <v>7</v>
      </c>
      <c r="F31" s="24"/>
      <c r="G31" s="24"/>
      <c r="H31" s="25">
        <f t="shared" ref="H31:L31" si="6">SUM(H32:H38)</f>
        <v>2693</v>
      </c>
      <c r="I31" s="25">
        <f t="shared" si="6"/>
        <v>2693</v>
      </c>
      <c r="J31" s="25">
        <f t="shared" si="6"/>
        <v>0</v>
      </c>
      <c r="K31" s="25">
        <f t="shared" si="6"/>
        <v>0</v>
      </c>
      <c r="L31" s="25">
        <f t="shared" si="6"/>
        <v>117.15</v>
      </c>
      <c r="M31" s="24"/>
      <c r="N31" s="37"/>
      <c r="O31" s="24"/>
      <c r="P31" s="24"/>
      <c r="X31" s="43"/>
      <c r="Y31" s="43"/>
      <c r="Z31" s="43"/>
      <c r="AA31" s="42"/>
    </row>
    <row r="32" ht="179" customHeight="1" spans="1:19">
      <c r="A32" s="26">
        <v>1</v>
      </c>
      <c r="B32" s="26" t="s">
        <v>29</v>
      </c>
      <c r="C32" s="26" t="s">
        <v>140</v>
      </c>
      <c r="D32" s="26" t="s">
        <v>141</v>
      </c>
      <c r="E32" s="27" t="s">
        <v>142</v>
      </c>
      <c r="F32" s="26" t="s">
        <v>33</v>
      </c>
      <c r="G32" s="26" t="s">
        <v>143</v>
      </c>
      <c r="H32" s="28">
        <f t="shared" ref="H32:H38" si="7">I32+J32+K32</f>
        <v>290</v>
      </c>
      <c r="I32" s="28">
        <v>290</v>
      </c>
      <c r="J32" s="28"/>
      <c r="K32" s="28"/>
      <c r="L32" s="28">
        <v>8.7</v>
      </c>
      <c r="M32" s="26"/>
      <c r="N32" s="27" t="s">
        <v>144</v>
      </c>
      <c r="O32" s="26" t="s">
        <v>145</v>
      </c>
      <c r="P32" s="26"/>
      <c r="Q32" s="1">
        <v>1</v>
      </c>
      <c r="S32" s="1">
        <v>3</v>
      </c>
    </row>
    <row r="33" ht="124" customHeight="1" spans="1:19">
      <c r="A33" s="26">
        <v>2</v>
      </c>
      <c r="B33" s="26" t="s">
        <v>29</v>
      </c>
      <c r="C33" s="26" t="s">
        <v>146</v>
      </c>
      <c r="D33" s="26" t="s">
        <v>147</v>
      </c>
      <c r="E33" s="27" t="s">
        <v>148</v>
      </c>
      <c r="F33" s="26" t="s">
        <v>33</v>
      </c>
      <c r="G33" s="26" t="s">
        <v>143</v>
      </c>
      <c r="H33" s="28">
        <f t="shared" si="7"/>
        <v>558</v>
      </c>
      <c r="I33" s="28">
        <v>558</v>
      </c>
      <c r="J33" s="28"/>
      <c r="K33" s="28"/>
      <c r="L33" s="28">
        <v>27.9</v>
      </c>
      <c r="M33" s="26"/>
      <c r="N33" s="27" t="s">
        <v>149</v>
      </c>
      <c r="O33" s="26" t="s">
        <v>145</v>
      </c>
      <c r="P33" s="26"/>
      <c r="Q33" s="1">
        <v>1</v>
      </c>
      <c r="S33" s="1">
        <v>3</v>
      </c>
    </row>
    <row r="34" ht="195" customHeight="1" spans="1:19">
      <c r="A34" s="26">
        <v>3</v>
      </c>
      <c r="B34" s="26" t="s">
        <v>29</v>
      </c>
      <c r="C34" s="26" t="s">
        <v>150</v>
      </c>
      <c r="D34" s="26" t="s">
        <v>151</v>
      </c>
      <c r="E34" s="27" t="s">
        <v>152</v>
      </c>
      <c r="F34" s="26" t="s">
        <v>33</v>
      </c>
      <c r="G34" s="26" t="s">
        <v>143</v>
      </c>
      <c r="H34" s="28">
        <f t="shared" si="7"/>
        <v>540</v>
      </c>
      <c r="I34" s="28">
        <v>540</v>
      </c>
      <c r="J34" s="28"/>
      <c r="K34" s="28"/>
      <c r="L34" s="28">
        <v>27</v>
      </c>
      <c r="M34" s="26"/>
      <c r="N34" s="27" t="s">
        <v>153</v>
      </c>
      <c r="O34" s="26" t="s">
        <v>145</v>
      </c>
      <c r="P34" s="26"/>
      <c r="Q34" s="1">
        <v>1</v>
      </c>
      <c r="S34" s="1">
        <v>3</v>
      </c>
    </row>
    <row r="35" ht="201" customHeight="1" spans="1:19">
      <c r="A35" s="26">
        <v>4</v>
      </c>
      <c r="B35" s="26" t="s">
        <v>29</v>
      </c>
      <c r="C35" s="26" t="s">
        <v>154</v>
      </c>
      <c r="D35" s="26" t="s">
        <v>155</v>
      </c>
      <c r="E35" s="27" t="s">
        <v>156</v>
      </c>
      <c r="F35" s="26" t="s">
        <v>33</v>
      </c>
      <c r="G35" s="26" t="s">
        <v>143</v>
      </c>
      <c r="H35" s="28">
        <f t="shared" si="7"/>
        <v>300</v>
      </c>
      <c r="I35" s="28">
        <v>300</v>
      </c>
      <c r="J35" s="28"/>
      <c r="K35" s="28"/>
      <c r="L35" s="28">
        <v>15</v>
      </c>
      <c r="M35" s="26"/>
      <c r="N35" s="27" t="s">
        <v>157</v>
      </c>
      <c r="O35" s="26" t="s">
        <v>145</v>
      </c>
      <c r="P35" s="26"/>
      <c r="Q35" s="1">
        <v>1</v>
      </c>
      <c r="S35" s="1">
        <v>3</v>
      </c>
    </row>
    <row r="36" ht="201" customHeight="1" spans="1:19">
      <c r="A36" s="26">
        <v>5</v>
      </c>
      <c r="B36" s="26" t="s">
        <v>29</v>
      </c>
      <c r="C36" s="26" t="s">
        <v>158</v>
      </c>
      <c r="D36" s="26" t="s">
        <v>159</v>
      </c>
      <c r="E36" s="27" t="s">
        <v>160</v>
      </c>
      <c r="F36" s="26" t="s">
        <v>33</v>
      </c>
      <c r="G36" s="26" t="s">
        <v>143</v>
      </c>
      <c r="H36" s="28">
        <f t="shared" si="7"/>
        <v>420</v>
      </c>
      <c r="I36" s="28">
        <v>420</v>
      </c>
      <c r="J36" s="28"/>
      <c r="K36" s="28"/>
      <c r="L36" s="28">
        <v>21</v>
      </c>
      <c r="M36" s="26"/>
      <c r="N36" s="27" t="s">
        <v>161</v>
      </c>
      <c r="O36" s="26" t="s">
        <v>145</v>
      </c>
      <c r="P36" s="26"/>
      <c r="Q36" s="1">
        <v>1</v>
      </c>
      <c r="S36" s="1">
        <v>3</v>
      </c>
    </row>
    <row r="37" ht="198" customHeight="1" spans="1:19">
      <c r="A37" s="26">
        <v>6</v>
      </c>
      <c r="B37" s="26" t="s">
        <v>29</v>
      </c>
      <c r="C37" s="26" t="s">
        <v>162</v>
      </c>
      <c r="D37" s="26" t="s">
        <v>163</v>
      </c>
      <c r="E37" s="27" t="s">
        <v>164</v>
      </c>
      <c r="F37" s="26" t="s">
        <v>33</v>
      </c>
      <c r="G37" s="26" t="s">
        <v>143</v>
      </c>
      <c r="H37" s="28">
        <f t="shared" si="7"/>
        <v>450</v>
      </c>
      <c r="I37" s="28">
        <v>450</v>
      </c>
      <c r="J37" s="28"/>
      <c r="K37" s="28"/>
      <c r="L37" s="28">
        <v>13.5</v>
      </c>
      <c r="M37" s="26"/>
      <c r="N37" s="27" t="s">
        <v>165</v>
      </c>
      <c r="O37" s="26" t="s">
        <v>145</v>
      </c>
      <c r="P37" s="26"/>
      <c r="Q37" s="1">
        <v>1</v>
      </c>
      <c r="S37" s="1">
        <v>3</v>
      </c>
    </row>
    <row r="38" ht="137" customHeight="1" spans="1:19">
      <c r="A38" s="26">
        <v>7</v>
      </c>
      <c r="B38" s="26" t="s">
        <v>29</v>
      </c>
      <c r="C38" s="26" t="s">
        <v>166</v>
      </c>
      <c r="D38" s="26" t="s">
        <v>167</v>
      </c>
      <c r="E38" s="27" t="s">
        <v>168</v>
      </c>
      <c r="F38" s="26" t="s">
        <v>33</v>
      </c>
      <c r="G38" s="26" t="s">
        <v>143</v>
      </c>
      <c r="H38" s="28">
        <f t="shared" si="7"/>
        <v>135</v>
      </c>
      <c r="I38" s="28">
        <v>135</v>
      </c>
      <c r="J38" s="28"/>
      <c r="K38" s="28"/>
      <c r="L38" s="28">
        <v>4.05</v>
      </c>
      <c r="M38" s="26"/>
      <c r="N38" s="27" t="s">
        <v>169</v>
      </c>
      <c r="O38" s="26" t="s">
        <v>145</v>
      </c>
      <c r="P38" s="26"/>
      <c r="Q38" s="1">
        <v>1</v>
      </c>
      <c r="S38" s="1">
        <v>3</v>
      </c>
    </row>
    <row r="39" s="4" customFormat="1" ht="36" customHeight="1" spans="1:27">
      <c r="A39" s="24" t="s">
        <v>170</v>
      </c>
      <c r="B39" s="24"/>
      <c r="C39" s="24"/>
      <c r="D39" s="24"/>
      <c r="E39" s="24">
        <v>3</v>
      </c>
      <c r="F39" s="24"/>
      <c r="G39" s="24"/>
      <c r="H39" s="25">
        <f t="shared" ref="H39:L39" si="8">SUM(H40:H42)</f>
        <v>4901</v>
      </c>
      <c r="I39" s="25">
        <f t="shared" si="8"/>
        <v>4901</v>
      </c>
      <c r="J39" s="25">
        <f t="shared" si="8"/>
        <v>0</v>
      </c>
      <c r="K39" s="25">
        <f t="shared" si="8"/>
        <v>0</v>
      </c>
      <c r="L39" s="25">
        <f t="shared" si="8"/>
        <v>457.6</v>
      </c>
      <c r="M39" s="24"/>
      <c r="N39" s="37"/>
      <c r="O39" s="24"/>
      <c r="P39" s="24"/>
      <c r="X39" s="43"/>
      <c r="Y39" s="43"/>
      <c r="Z39" s="43"/>
      <c r="AA39" s="42"/>
    </row>
    <row r="40" ht="318" customHeight="1" spans="1:20">
      <c r="A40" s="26">
        <v>1</v>
      </c>
      <c r="B40" s="26" t="s">
        <v>29</v>
      </c>
      <c r="C40" s="26" t="s">
        <v>171</v>
      </c>
      <c r="D40" s="26" t="s">
        <v>172</v>
      </c>
      <c r="E40" s="30" t="s">
        <v>173</v>
      </c>
      <c r="F40" s="26" t="s">
        <v>33</v>
      </c>
      <c r="G40" s="26" t="s">
        <v>41</v>
      </c>
      <c r="H40" s="28">
        <f t="shared" ref="H40:H42" si="9">I40+J40+K40</f>
        <v>1158</v>
      </c>
      <c r="I40" s="28">
        <v>1158</v>
      </c>
      <c r="J40" s="28"/>
      <c r="K40" s="28"/>
      <c r="L40" s="28">
        <v>138</v>
      </c>
      <c r="M40" s="26"/>
      <c r="N40" s="27" t="s">
        <v>174</v>
      </c>
      <c r="O40" s="26" t="s">
        <v>175</v>
      </c>
      <c r="P40" s="26"/>
      <c r="Q40" s="1">
        <v>1</v>
      </c>
      <c r="T40" s="1">
        <v>4</v>
      </c>
    </row>
    <row r="41" ht="316" customHeight="1" spans="1:20">
      <c r="A41" s="26">
        <v>2</v>
      </c>
      <c r="B41" s="26" t="s">
        <v>29</v>
      </c>
      <c r="C41" s="26" t="s">
        <v>176</v>
      </c>
      <c r="D41" s="26" t="s">
        <v>177</v>
      </c>
      <c r="E41" s="27" t="s">
        <v>178</v>
      </c>
      <c r="F41" s="26" t="s">
        <v>33</v>
      </c>
      <c r="G41" s="26" t="s">
        <v>41</v>
      </c>
      <c r="H41" s="28">
        <f t="shared" si="9"/>
        <v>1356</v>
      </c>
      <c r="I41" s="28">
        <v>1356</v>
      </c>
      <c r="J41" s="28"/>
      <c r="K41" s="28"/>
      <c r="L41" s="28">
        <v>73.6</v>
      </c>
      <c r="M41" s="26"/>
      <c r="N41" s="27" t="s">
        <v>179</v>
      </c>
      <c r="O41" s="26" t="s">
        <v>180</v>
      </c>
      <c r="P41" s="26"/>
      <c r="Q41" s="1">
        <v>1</v>
      </c>
      <c r="T41" s="1">
        <v>4</v>
      </c>
    </row>
    <row r="42" ht="373" customHeight="1" spans="1:20">
      <c r="A42" s="26">
        <v>3</v>
      </c>
      <c r="B42" s="26" t="s">
        <v>29</v>
      </c>
      <c r="C42" s="26" t="s">
        <v>181</v>
      </c>
      <c r="D42" s="26" t="s">
        <v>182</v>
      </c>
      <c r="E42" s="27" t="s">
        <v>183</v>
      </c>
      <c r="F42" s="26" t="s">
        <v>33</v>
      </c>
      <c r="G42" s="26" t="s">
        <v>41</v>
      </c>
      <c r="H42" s="28">
        <f t="shared" si="9"/>
        <v>2387</v>
      </c>
      <c r="I42" s="28">
        <v>2387</v>
      </c>
      <c r="J42" s="28"/>
      <c r="K42" s="28"/>
      <c r="L42" s="28">
        <v>246</v>
      </c>
      <c r="M42" s="26"/>
      <c r="N42" s="27" t="s">
        <v>184</v>
      </c>
      <c r="O42" s="26" t="s">
        <v>185</v>
      </c>
      <c r="P42" s="26"/>
      <c r="Q42" s="1">
        <v>1</v>
      </c>
      <c r="T42" s="1">
        <v>4</v>
      </c>
    </row>
    <row r="43" s="4" customFormat="1" ht="36" customHeight="1" spans="1:27">
      <c r="A43" s="24" t="s">
        <v>186</v>
      </c>
      <c r="B43" s="24"/>
      <c r="C43" s="24"/>
      <c r="D43" s="24"/>
      <c r="E43" s="24">
        <v>1</v>
      </c>
      <c r="F43" s="24"/>
      <c r="G43" s="24"/>
      <c r="H43" s="25">
        <f t="shared" ref="H43:L43" si="10">SUM(H44)</f>
        <v>385</v>
      </c>
      <c r="I43" s="25">
        <f t="shared" si="10"/>
        <v>385</v>
      </c>
      <c r="J43" s="25">
        <f t="shared" si="10"/>
        <v>0</v>
      </c>
      <c r="K43" s="25">
        <f t="shared" si="10"/>
        <v>0</v>
      </c>
      <c r="L43" s="25">
        <f t="shared" si="10"/>
        <v>20</v>
      </c>
      <c r="M43" s="24"/>
      <c r="N43" s="37"/>
      <c r="O43" s="24"/>
      <c r="P43" s="24"/>
      <c r="X43" s="43"/>
      <c r="Y43" s="43"/>
      <c r="Z43" s="43"/>
      <c r="AA43" s="42"/>
    </row>
    <row r="44" ht="280" customHeight="1" spans="1:21">
      <c r="A44" s="26">
        <v>1</v>
      </c>
      <c r="B44" s="26" t="s">
        <v>29</v>
      </c>
      <c r="C44" s="26" t="s">
        <v>187</v>
      </c>
      <c r="D44" s="26" t="s">
        <v>188</v>
      </c>
      <c r="E44" s="27" t="s">
        <v>189</v>
      </c>
      <c r="F44" s="26" t="s">
        <v>33</v>
      </c>
      <c r="G44" s="26" t="s">
        <v>190</v>
      </c>
      <c r="H44" s="28">
        <f t="shared" ref="H44:H48" si="11">I44+J44+K44</f>
        <v>385</v>
      </c>
      <c r="I44" s="28">
        <v>385</v>
      </c>
      <c r="J44" s="28"/>
      <c r="K44" s="28">
        <v>0</v>
      </c>
      <c r="L44" s="28">
        <v>20</v>
      </c>
      <c r="M44" s="26"/>
      <c r="N44" s="27" t="s">
        <v>191</v>
      </c>
      <c r="O44" s="26" t="s">
        <v>192</v>
      </c>
      <c r="P44" s="26"/>
      <c r="Q44" s="1">
        <v>1</v>
      </c>
      <c r="U44" s="1">
        <v>4</v>
      </c>
    </row>
    <row r="45" s="4" customFormat="1" ht="36" customHeight="1" spans="1:27">
      <c r="A45" s="24" t="s">
        <v>193</v>
      </c>
      <c r="B45" s="24"/>
      <c r="C45" s="24"/>
      <c r="D45" s="24"/>
      <c r="E45" s="24">
        <v>1</v>
      </c>
      <c r="F45" s="24"/>
      <c r="G45" s="24"/>
      <c r="H45" s="25">
        <f t="shared" ref="H45:L45" si="12">SUM(H46)</f>
        <v>600</v>
      </c>
      <c r="I45" s="25">
        <f t="shared" si="12"/>
        <v>600</v>
      </c>
      <c r="J45" s="25">
        <f t="shared" si="12"/>
        <v>0</v>
      </c>
      <c r="K45" s="25">
        <f t="shared" si="12"/>
        <v>0</v>
      </c>
      <c r="L45" s="25">
        <f t="shared" si="12"/>
        <v>0</v>
      </c>
      <c r="M45" s="24"/>
      <c r="N45" s="37"/>
      <c r="O45" s="24"/>
      <c r="P45" s="24"/>
      <c r="X45" s="43"/>
      <c r="Y45" s="43"/>
      <c r="Z45" s="43"/>
      <c r="AA45" s="42"/>
    </row>
    <row r="46" ht="83" customHeight="1" spans="1:17">
      <c r="A46" s="26">
        <v>1</v>
      </c>
      <c r="B46" s="26" t="s">
        <v>29</v>
      </c>
      <c r="C46" s="26" t="s">
        <v>194</v>
      </c>
      <c r="D46" s="26"/>
      <c r="E46" s="27" t="s">
        <v>194</v>
      </c>
      <c r="F46" s="26" t="s">
        <v>33</v>
      </c>
      <c r="G46" s="26" t="s">
        <v>41</v>
      </c>
      <c r="H46" s="28">
        <f t="shared" si="11"/>
        <v>600</v>
      </c>
      <c r="I46" s="28">
        <v>600</v>
      </c>
      <c r="J46" s="28"/>
      <c r="K46" s="28"/>
      <c r="L46" s="28"/>
      <c r="M46" s="26"/>
      <c r="N46" s="27"/>
      <c r="O46" s="26"/>
      <c r="P46" s="26"/>
      <c r="Q46" s="1">
        <v>1</v>
      </c>
    </row>
    <row r="47" s="4" customFormat="1" ht="36" customHeight="1" spans="1:27">
      <c r="A47" s="29" t="s">
        <v>195</v>
      </c>
      <c r="B47" s="29"/>
      <c r="C47" s="29"/>
      <c r="D47" s="29"/>
      <c r="E47" s="24">
        <v>1</v>
      </c>
      <c r="F47" s="24"/>
      <c r="G47" s="24"/>
      <c r="H47" s="25">
        <f t="shared" ref="H47:L47" si="13">SUM(H48)</f>
        <v>30</v>
      </c>
      <c r="I47" s="25">
        <f t="shared" si="13"/>
        <v>30</v>
      </c>
      <c r="J47" s="25">
        <f t="shared" si="13"/>
        <v>0</v>
      </c>
      <c r="K47" s="25">
        <f t="shared" si="13"/>
        <v>0</v>
      </c>
      <c r="L47" s="25">
        <f t="shared" si="13"/>
        <v>0</v>
      </c>
      <c r="M47" s="24"/>
      <c r="N47" s="37"/>
      <c r="O47" s="24"/>
      <c r="P47" s="24"/>
      <c r="X47" s="43"/>
      <c r="Y47" s="43"/>
      <c r="Z47" s="43"/>
      <c r="AA47" s="42"/>
    </row>
    <row r="48" ht="181" customHeight="1" spans="1:17">
      <c r="A48" s="26">
        <v>1</v>
      </c>
      <c r="B48" s="26" t="s">
        <v>29</v>
      </c>
      <c r="C48" s="26" t="s">
        <v>196</v>
      </c>
      <c r="D48" s="26" t="s">
        <v>29</v>
      </c>
      <c r="E48" s="27" t="s">
        <v>197</v>
      </c>
      <c r="F48" s="26" t="s">
        <v>33</v>
      </c>
      <c r="G48" s="26" t="s">
        <v>198</v>
      </c>
      <c r="H48" s="28">
        <f t="shared" si="11"/>
        <v>30</v>
      </c>
      <c r="I48" s="28">
        <v>30</v>
      </c>
      <c r="J48" s="28">
        <v>0</v>
      </c>
      <c r="K48" s="28">
        <v>0</v>
      </c>
      <c r="L48" s="28">
        <v>0</v>
      </c>
      <c r="M48" s="26" t="s">
        <v>199</v>
      </c>
      <c r="N48" s="27" t="s">
        <v>200</v>
      </c>
      <c r="O48" s="26" t="s">
        <v>201</v>
      </c>
      <c r="P48" s="26"/>
      <c r="Q48" s="1">
        <v>1</v>
      </c>
    </row>
  </sheetData>
  <mergeCells count="31">
    <mergeCell ref="A1:P1"/>
    <mergeCell ref="A2:P2"/>
    <mergeCell ref="H3:K3"/>
    <mergeCell ref="A6:D6"/>
    <mergeCell ref="A7:D7"/>
    <mergeCell ref="A19:D19"/>
    <mergeCell ref="A20:D20"/>
    <mergeCell ref="A31:D31"/>
    <mergeCell ref="A39:D39"/>
    <mergeCell ref="A43:D43"/>
    <mergeCell ref="A45:D45"/>
    <mergeCell ref="A47:D47"/>
    <mergeCell ref="A3:A4"/>
    <mergeCell ref="B3:B4"/>
    <mergeCell ref="C3:C4"/>
    <mergeCell ref="D3:D4"/>
    <mergeCell ref="E3:E4"/>
    <mergeCell ref="F3:F4"/>
    <mergeCell ref="G3:G4"/>
    <mergeCell ref="L3:L4"/>
    <mergeCell ref="M3:M4"/>
    <mergeCell ref="N3:N4"/>
    <mergeCell ref="O3:O4"/>
    <mergeCell ref="P3:P4"/>
    <mergeCell ref="Q3:Q4"/>
    <mergeCell ref="R3:R4"/>
    <mergeCell ref="S3:S4"/>
    <mergeCell ref="T3:T4"/>
    <mergeCell ref="U3:U4"/>
    <mergeCell ref="V3:V4"/>
    <mergeCell ref="W3:W4"/>
  </mergeCells>
  <printOptions horizontalCentered="1"/>
  <pageMargins left="0.156944444444444" right="0.118055555555556" top="0.708333333333333" bottom="0.409027777777778" header="0.275" footer="0.5"/>
  <pageSetup paperSize="8" scale="40" fitToHeight="0" orientation="landscape" horizontalDpi="600"/>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昌都市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东奇</cp:lastModifiedBy>
  <cp:revision>0</cp:revision>
  <dcterms:created xsi:type="dcterms:W3CDTF">2022-05-24T06:13:00Z</dcterms:created>
  <dcterms:modified xsi:type="dcterms:W3CDTF">2024-12-12T04:27:58Z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C7F2338A71D54F3E9769AE52B833F212_13</vt:lpwstr>
  </property>
  <property fmtid="{D5CDD505-2E9C-101B-9397-08002B2CF9AE}" pid="3" name="KSOProductBuildVer">
    <vt:lpwstr>2052-12.1.0.19302</vt:lpwstr>
  </property>
  <property fmtid="{D5CDD505-2E9C-101B-9397-08002B2CF9AE}" pid="4" name="KSOReadingLayout">
    <vt:bool>true</vt:bool>
  </property>
</Properties>
</file>